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UAIP - OFICIAL\Desktop\actualización portal 2023\trimestre 2\"/>
    </mc:Choice>
  </mc:AlternateContent>
  <xr:revisionPtr revIDLastSave="0" documentId="13_ncr:1_{E6BD9654-C797-4AC9-90B7-38E2AF317F69}" xr6:coauthVersionLast="47" xr6:coauthVersionMax="47" xr10:uidLastSave="{00000000-0000-0000-0000-000000000000}"/>
  <bookViews>
    <workbookView xWindow="-120" yWindow="-120" windowWidth="29040" windowHeight="15720" firstSheet="6" activeTab="11" xr2:uid="{AAF0F6AE-5F04-409E-A740-B28E639BC2B2}"/>
  </bookViews>
  <sheets>
    <sheet name="DEPORTES " sheetId="1" r:id="rId1"/>
    <sheet name="ALUMBRADO PUBLICO" sheetId="2" r:id="rId2"/>
    <sheet name="APOYO SOLIDARIO " sheetId="3" r:id="rId3"/>
    <sheet name="VEHICULOS" sheetId="4" r:id="rId4"/>
    <sheet name="MOBILIARIO" sheetId="5" r:id="rId5"/>
    <sheet name="DEPORTE INTERCANTONAL" sheetId="6" r:id="rId6"/>
    <sheet name="MEDIO AMBIENTE " sheetId="7" r:id="rId7"/>
    <sheet name="CAMINOS VECINALES" sheetId="8" r:id="rId8"/>
    <sheet name="DESECHOS SOLIDOS " sheetId="9" r:id="rId9"/>
    <sheet name="APOYO A LA MUJER " sheetId="10" r:id="rId10"/>
    <sheet name="DESARROLLO LOCAL " sheetId="11" r:id="rId11"/>
    <sheet name="EVENTOS CULTURALES " sheetId="13" r:id="rId12"/>
    <sheet name="EDUCACION" sheetId="14"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8" l="1"/>
  <c r="G14" i="2"/>
  <c r="G14" i="14" l="1"/>
  <c r="G15" i="14" s="1"/>
  <c r="G16" i="14" s="1"/>
  <c r="G17" i="14" s="1"/>
  <c r="I9" i="14"/>
  <c r="H9" i="14"/>
  <c r="C9" i="14"/>
  <c r="G14" i="13"/>
  <c r="G15" i="13" s="1"/>
  <c r="G16" i="13" s="1"/>
  <c r="G17" i="13" s="1"/>
  <c r="G18" i="13" s="1"/>
  <c r="G19" i="13" s="1"/>
  <c r="G20" i="13" s="1"/>
  <c r="G21" i="13" s="1"/>
  <c r="G22" i="13" s="1"/>
  <c r="G23" i="13" s="1"/>
  <c r="G14" i="11"/>
  <c r="G15" i="11" s="1"/>
  <c r="G16" i="11" s="1"/>
  <c r="G17" i="11" s="1"/>
  <c r="G18" i="11" s="1"/>
  <c r="G19" i="11" s="1"/>
  <c r="G20" i="11" s="1"/>
  <c r="G21" i="11" s="1"/>
  <c r="G22" i="11" s="1"/>
  <c r="G23" i="11" s="1"/>
  <c r="G24" i="11" s="1"/>
  <c r="G25" i="11" s="1"/>
  <c r="G26" i="11" s="1"/>
  <c r="G14" i="10"/>
  <c r="G15" i="10" s="1"/>
  <c r="G16" i="10" s="1"/>
  <c r="G14" i="9"/>
  <c r="G15" i="9"/>
  <c r="G16" i="9" s="1"/>
  <c r="G17" i="9" s="1"/>
  <c r="G18" i="9" s="1"/>
  <c r="G19" i="9" s="1"/>
  <c r="G20" i="9" s="1"/>
  <c r="G21" i="9" s="1"/>
  <c r="G22" i="9" s="1"/>
  <c r="G23" i="9" s="1"/>
  <c r="G24" i="9" s="1"/>
  <c r="G25" i="9" s="1"/>
  <c r="G26" i="9" s="1"/>
  <c r="G27" i="9" s="1"/>
  <c r="G28" i="9" s="1"/>
  <c r="G29" i="9" s="1"/>
  <c r="G30" i="9" s="1"/>
  <c r="G31" i="9" s="1"/>
  <c r="G15" i="8"/>
  <c r="G16" i="8" s="1"/>
  <c r="G17" i="8" s="1"/>
  <c r="G14" i="7"/>
  <c r="G15" i="7" s="1"/>
  <c r="G16" i="7" s="1"/>
  <c r="G17" i="7" s="1"/>
  <c r="G18" i="7" s="1"/>
  <c r="G19" i="7" s="1"/>
  <c r="G20" i="7" s="1"/>
  <c r="G21" i="7" s="1"/>
  <c r="G22" i="7" s="1"/>
  <c r="G23" i="7" s="1"/>
  <c r="G24" i="7" s="1"/>
  <c r="G25" i="7" s="1"/>
  <c r="G26" i="7" s="1"/>
  <c r="G27" i="7" s="1"/>
  <c r="G28" i="7" s="1"/>
  <c r="G29" i="7" s="1"/>
  <c r="G30" i="7" s="1"/>
  <c r="G14" i="5"/>
  <c r="G15" i="5" s="1"/>
  <c r="G16" i="5" s="1"/>
  <c r="G17" i="5" s="1"/>
  <c r="G18" i="5" s="1"/>
  <c r="G15" i="4"/>
  <c r="G16" i="4" s="1"/>
  <c r="G14" i="3"/>
  <c r="G15" i="3" s="1"/>
  <c r="G16" i="3" s="1"/>
  <c r="G17" i="3" s="1"/>
  <c r="G18" i="3" s="1"/>
  <c r="G19" i="3" s="1"/>
  <c r="G20" i="3" s="1"/>
  <c r="G15" i="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32" i="9" l="1"/>
  <c r="G33" i="9" s="1"/>
  <c r="G34" i="9" s="1"/>
  <c r="G35" i="9" s="1"/>
  <c r="G18" i="8"/>
  <c r="G19" i="8" s="1"/>
  <c r="G20" i="8" s="1"/>
  <c r="G21" i="8" s="1"/>
  <c r="G22" i="8" s="1"/>
  <c r="G23" i="8" s="1"/>
  <c r="G24" i="8" s="1"/>
  <c r="G25" i="8" s="1"/>
  <c r="G26" i="8" s="1"/>
  <c r="G17" i="4"/>
  <c r="G18" i="4" s="1"/>
  <c r="G19" i="4" s="1"/>
  <c r="G20" i="4" s="1"/>
  <c r="G21" i="4" s="1"/>
  <c r="G22" i="4" s="1"/>
  <c r="G23" i="4" s="1"/>
  <c r="G24" i="4" s="1"/>
  <c r="G25" i="4" s="1"/>
  <c r="G26" i="4" s="1"/>
  <c r="G27" i="4" s="1"/>
  <c r="G28" i="4" s="1"/>
  <c r="G29" i="4" s="1"/>
  <c r="G30" i="4" s="1"/>
  <c r="G31" i="4" s="1"/>
  <c r="G32" i="4" s="1"/>
  <c r="G33" i="4" s="1"/>
  <c r="G34" i="4" s="1"/>
  <c r="G35" i="4" s="1"/>
  <c r="G36" i="4" s="1"/>
  <c r="G9" i="14"/>
  <c r="C10" i="14"/>
  <c r="C9" i="13"/>
  <c r="C10" i="13" s="1"/>
  <c r="C9" i="11"/>
  <c r="C9" i="10"/>
  <c r="C9" i="9"/>
  <c r="C9" i="7"/>
  <c r="G14" i="6"/>
  <c r="G15" i="6" s="1"/>
  <c r="G16" i="6" s="1"/>
  <c r="C9" i="6"/>
  <c r="G9" i="6" s="1"/>
  <c r="C9" i="5"/>
  <c r="C10" i="5" s="1"/>
  <c r="C10" i="4"/>
  <c r="C9" i="3"/>
  <c r="C10" i="3" s="1"/>
  <c r="C9" i="2"/>
  <c r="G9" i="2" s="1"/>
  <c r="C10" i="1"/>
  <c r="C11" i="1" s="1"/>
  <c r="C10" i="2" l="1"/>
  <c r="G9" i="11"/>
  <c r="G9" i="9"/>
  <c r="G9" i="8"/>
  <c r="G9" i="5"/>
  <c r="G10" i="4"/>
  <c r="G9" i="10"/>
  <c r="G9" i="7"/>
  <c r="G9" i="3"/>
  <c r="C10" i="11"/>
  <c r="C10" i="10"/>
  <c r="C10" i="9"/>
  <c r="C10" i="7"/>
  <c r="C10" i="6"/>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Acer Customer</author>
  </authors>
  <commentList>
    <comment ref="C21" authorId="0" shapeId="0" xr:uid="{E7238EDC-AE80-4767-8BA9-66CBE1D48BCF}">
      <text>
        <r>
          <rPr>
            <b/>
            <sz val="8"/>
            <color indexed="81"/>
            <rFont val="Tahoma"/>
            <family val="2"/>
          </rPr>
          <t>Valued Acer Customer:</t>
        </r>
        <r>
          <rPr>
            <sz val="8"/>
            <color indexed="81"/>
            <rFont val="Tahoma"/>
            <family val="2"/>
          </rPr>
          <t xml:space="preserve">
FALTA INFORME</t>
        </r>
      </text>
    </comment>
  </commentList>
</comments>
</file>

<file path=xl/sharedStrings.xml><?xml version="1.0" encoding="utf-8"?>
<sst xmlns="http://schemas.openxmlformats.org/spreadsheetml/2006/main" count="733" uniqueCount="379">
  <si>
    <t>ALCALDIA MUNICIPAL DE SAN RAFAEL CEDROS</t>
  </si>
  <si>
    <t>DEPARTAMENTO DE CUSCATLAN</t>
  </si>
  <si>
    <t>CUADRO CONTROL DE PROYECTO</t>
  </si>
  <si>
    <t>NOMBRE DEL PROYECTO:</t>
  </si>
  <si>
    <t>MUNICIPALIDAD DE SAN RAFAEL CEDROS-FOMENTO A LOS DEPORTE Y PREVENCION DE LA VIOLENCIA, 2022/ SAN RAFEL CEDROS, DEPARTAMENTO DE CUSCATLAN/2023</t>
  </si>
  <si>
    <t>FUENTE DE FINANCIAMIENTO:</t>
  </si>
  <si>
    <t>216-FONDO DE APOYO MUNICIPAL D.L. 477</t>
  </si>
  <si>
    <t>MODALIDAD DE EJECUCION:</t>
  </si>
  <si>
    <t>ADMINISTRACION</t>
  </si>
  <si>
    <t>MONTO APROBADO SEGÚN ACUERDO MUNICIPAL:</t>
  </si>
  <si>
    <t>MONTO EJECUTADO:</t>
  </si>
  <si>
    <t>MONTO  LIQUIDO DE TESORERIA MPAL</t>
  </si>
  <si>
    <t xml:space="preserve"> </t>
  </si>
  <si>
    <t>DISPONIBILIDAD PRESUPUESTARIA</t>
  </si>
  <si>
    <t>N°</t>
  </si>
  <si>
    <t>PROVEEDOR</t>
  </si>
  <si>
    <t>CONCEPTO</t>
  </si>
  <si>
    <t>RESPALDO</t>
  </si>
  <si>
    <t>INGRESO</t>
  </si>
  <si>
    <t>MONTO</t>
  </si>
  <si>
    <t>SALDO</t>
  </si>
  <si>
    <t>DES. 1% IVA</t>
  </si>
  <si>
    <t>DES. 10% RENTA</t>
  </si>
  <si>
    <t>FECHA</t>
  </si>
  <si>
    <t xml:space="preserve">BLANCA RUBENIA VENTURA MERINO </t>
  </si>
  <si>
    <t>MUNICIPALIDAD DE SAN RAFAEL CEDROS-COMPRA MANTENIMIENTO Y REPARACION DE ALUMBRADO PUBLICO EN EL MUNICIPIO DE SAN RAFEL CEDROS, DEPARTAMENTO DE CUSCATLAN/2023</t>
  </si>
  <si>
    <t>FODES FR120 LIBRE DISPONIBILIDAD</t>
  </si>
  <si>
    <t>MUNICIPALIDAD DE SAN RAFAEL CEDROS-APOYO SOLIDARIO A PERSONAS DE ESCASOS RECURSOS DEL  MUNICIPIO DE SAN RAFEL CEDROS, DEPARTAMENTO DE CUSCATLAN/2023.</t>
  </si>
  <si>
    <t>216- FONDO DE APOYO NUNICIPAL D.L. 477</t>
  </si>
  <si>
    <t>MUNICIPALIDAD DE SAN RAFAEL CEDROS-COMPRA, MANTENIMIENTO Y REPARACION DE VEHICULOS Y MAQUINARIA INSTITUCIONAL, SAN RAFAEL CEDROS, CUSCATLAN/2023</t>
  </si>
  <si>
    <t>MUNICIPALIDAD DE SAN RAFAEL CEDROS- COMPRA MANTENIMIENTO Y REPARACION DE MOBILIARIO Y EQUIPO ADMINISTRATIVO E INFORMATICO  DEL MUNICIPIO DE SAN RAFAEL CEDROS, CUSCATLAN/2023</t>
  </si>
  <si>
    <t>MUNICIPALIDAD DE SAN RAFAEL CEDROS- APOYO AL DEPORTE INTER CANTONAL Y URBANO  SAN RAFAEL CEDROS, CUSCATLAN/2022</t>
  </si>
  <si>
    <t>Compra de 24 juegos de uniformes de 15 piezas, y 12 balones de futbol #5 para equipos que participan en el torneo relámpago inter-cantonal de futbol municipal 2022, que se realizara en las instalaciones del estadio municipal el día domingo 18 de diciembre de 2022</t>
  </si>
  <si>
    <t>Factura: 0729</t>
  </si>
  <si>
    <t>RECIBO</t>
  </si>
  <si>
    <t>por venta de 360 piezas de medias deportiva, como complemento de 24 juegos de uniforme entregados a equipos de futbol para torneo inter cantonal que se realizo en las instalaciones del estadio municipal el día domingo 18 de diciembre de 2022</t>
  </si>
  <si>
    <t>por venta de 90 piezas de uniformes deportivos con nombre, número y medias, 6 balones mikasa # 5, uniformes femeninos de futbol para torneo inter cantonal relámpago que se realizara en las instalaciones del estadio municipal el día sábado 04 de febrero de 2023</t>
  </si>
  <si>
    <t>Factura: 0737</t>
  </si>
  <si>
    <t>MUNICIPALIDAD DE SAN RAFAEL CEDROS-APOYO A LA UNIDAD DE MEDIO AMBIENTE DE SAN RAFAEL CEDROS, CUSCATLAN/2023</t>
  </si>
  <si>
    <t>MUNICIPALIDAD DE SAN RAFAEL CEDROS-MANTENIMIENTO, AMPLIACION Y REPARACION CALLES URBANAS Y CAMINOS VECINALES DE SAN RAFEL CEDROS, DEPARTAMENTO DE CUSCATLAN/2023.</t>
  </si>
  <si>
    <t>MUNICIPALIDAD DE SAN RAFAEL CEDROS-RECOLECCION, SEPARACION, TRASLADO DISPOSICION DINAL DE DESECHOS SOLIDOS Y ORGANICOS DE  SAN RAFEL CEDROS, DEPARTAMENTO DE CUSCATLAN/2023.</t>
  </si>
  <si>
    <t>MUNICIPALIDAD DE SAN RAFAEL CEDROS-FORTALECIMIENTO Y APOYO A LA UNIDAD DE LA MUJER DE SAN RAFAEL CEDROS CUSCATLAN/2022</t>
  </si>
  <si>
    <t>216-FONDO DE APOYO MUNICIPAL D.L.477</t>
  </si>
  <si>
    <t>MUNICIPALIDAD DE SAN RAFAEL CEDROS-FORTALECIMIENTO Y APOYO A LA UNIDAD DE DESARROLLO/2022 SAN RAFAEL CEDROS, DEPARTAMENTO DE CUSCATLAN.</t>
  </si>
  <si>
    <t>MUNICIPALIDAD DE SAN RAFAEL CEDROS-EVENTOS CULTURALES- MUNICIPIO DE SAN RAFAEL CEDROS, CUSCATLAN/ 2023</t>
  </si>
  <si>
    <t>FONDOS GOES</t>
  </si>
  <si>
    <t xml:space="preserve">                     SALDO AL INICIO DE 2° TRIMESTRE </t>
  </si>
  <si>
    <t>SALDO AL INICIO DE 2° TRIMESTRE</t>
  </si>
  <si>
    <t>SALDO AL INICIO DEL 2° TRIMESTRE</t>
  </si>
  <si>
    <t xml:space="preserve">SALDO AL INICIO DEL 2° TRIMESTRE </t>
  </si>
  <si>
    <t>SOLEDAD BEATRIZ GONZÁLEZ DE SORTO</t>
  </si>
  <si>
    <t>Pago por compra de combustible para el funcionamiento del Tractor corta grama y mini, esto como parte del  mantenimiento del Estadio Municipal de San Rafael Cedros correspondiente al mes de marzo de 2023, pago conforme al contrato suscrito el día 06 de marzo de 2023</t>
  </si>
  <si>
    <t>Factura N°41221, 43173, 47082</t>
  </si>
  <si>
    <t>RAFAEL ADALBERTO AGUILUZ  TORRES</t>
  </si>
  <si>
    <t>Por los servicios de transporte para los niños, y acompañantes que integran la Escuela de Futbol Municipal a un encuentro deportivo en el Municipio de Ilobasco, Departamento de Cabañas el día sábado  15 de marzo del presente año, como parte de la programación de la Escuela Municipal de Futbol, del Municipio de San Rafael Cedros</t>
  </si>
  <si>
    <t>Recibo</t>
  </si>
  <si>
    <t>DIOGENES SIGFREDO SALEH AREVALO</t>
  </si>
  <si>
    <t>Pago por la compra de 5 pelotas de futbol milan por #5, 10 pelotas de futbol milan roma # 4 y 5 pelotas de futbol milan roma # 3, que serán utilizadas para los entrenos de futbol de los jóvenes que integran la escuela municipal de futbol</t>
  </si>
  <si>
    <t>Factura N° 275</t>
  </si>
  <si>
    <t>ILIANA LISBETH FUENTES ABARCA</t>
  </si>
  <si>
    <t>Pago por la compra de 6 trofeos que serán entregados al Centro Escolar Cantón La Soledad, para los juegos intramuros que se desarrollarán el día 28 de abril del presente año, se anexa la solicitud del centro educativo.</t>
  </si>
  <si>
    <t>Factura N° 00053</t>
  </si>
  <si>
    <t>MIRNA LISSETTE AMAYA CORTEZ</t>
  </si>
  <si>
    <t>Pago por los servicios de entrenadora de la escuela Municipal de KARATE-DO los días martes según informe, correspondiente al mes de abril del 2023</t>
  </si>
  <si>
    <t>NOE OSWALDO MARTINEZ RIVAS.</t>
  </si>
  <si>
    <t xml:space="preserve">Por los servicios entrenador de futbol en el programa la liga valores y oportunidades, para los niños de escuela de futbol del Municipio de San Rafael Cedros, Departamento de Cuscatlán, correspondiente al mes de abril de 2023, </t>
  </si>
  <si>
    <t>ELIAS GERARDO LARA CHAVEZ</t>
  </si>
  <si>
    <t>Por los servicios Auxiliar de entrenador de futbol en el programa la liga valores y oportunidades, para los niños de escuela de futbol del Municipio de San Rafael Cedros, Departamento de Cuscatlán, correspondiente al mes de abril  de 2023</t>
  </si>
  <si>
    <t>Blanca Rubenia Ventura Merino</t>
  </si>
  <si>
    <t>Pago por la compra de 30 uniformes deportivos completos con número y nombre, conforme a solicitud recibida, que serán entregados a los equipos C.D. ESPINAL y C.D. NUEVO RENACER.</t>
  </si>
  <si>
    <t>Factura N° 0767</t>
  </si>
  <si>
    <t>Blanca Rubenia Ventura Merino.</t>
  </si>
  <si>
    <t>Pago por la compra de 21 uniformes deportivos completos con número y nombre, conforme a solicitud recibida, que serán entregados a los miembros del equipo de futbol de la Policía Nacional Civil, de la subdelegación de este municipio, y 13 uniformes deportivos, que serán entregados a los estudiantes de tercer grado del C.E. Florencia Rivas, conforme a solicitud recibida</t>
  </si>
  <si>
    <t>Factura N° 769</t>
  </si>
  <si>
    <t>Por los servicios de transporte para los niños, y acompañantes que integran la Escuela de Futbol Municipal a un encuentro deportivo en el Municipio de Perulapia Departamento Cuscatlán el día sábado  29 de abril del presente año, como parte de la programación de la Escuela Municipal de Futbol, del Municipio de San Rafael Cedros</t>
  </si>
  <si>
    <r>
      <t>RENE IVAN MARTINEZ QUINTANILLA</t>
    </r>
    <r>
      <rPr>
        <sz val="10"/>
        <color theme="1"/>
        <rFont val="Cambria"/>
        <family val="1"/>
      </rPr>
      <t xml:space="preserve"> </t>
    </r>
  </si>
  <si>
    <t>Por los servicios de transporte para los niños, y acompañantes que integran la Escuela de Futbol Municipal a un encuentro deportivo en el Municipio de Panchimalco Departamento de San Salvador  el día sábado  6 de mayo del presente año, como parte de la programación de la Escuela Municipal de Futbol, del Municipio de San Rafael Cedros</t>
  </si>
  <si>
    <t xml:space="preserve">Recibo </t>
  </si>
  <si>
    <t>Por los servicios de transporte para los niños, y acompañantes que integran la Escuela de Futbol Municipal a un encuentro deportivo en el Municipio de Sensuntepeque  Departamento de Cabañas, el día jueves   11 de mayo del presente año, como parte de la programación de la Escuela Municipal de Futbol, del Municipio de San Rafael Cedros</t>
  </si>
  <si>
    <t>Pago por compra de combustible para el funcionamiento del Tractor corta grama y chicadora  para el traslado de agua al estadio, esto como parte del  mantenimiento del Estadio Municipal de San Rafael Cedros correspondiente al mes de abril de 2023</t>
  </si>
  <si>
    <t xml:space="preserve">Factura N°50674, 53170, 53679, 56469. </t>
  </si>
  <si>
    <t>: Pago por la compra de 120 uniformes deportivos  con número y nombre, que serán entregados a los equipos inscritos en el torneo municipal de futbol sala 2023</t>
  </si>
  <si>
    <t>Factura N° 0773</t>
  </si>
  <si>
    <t xml:space="preserve">ADIMACON S.A DE C.V. </t>
  </si>
  <si>
    <t>Pago por la compra de 2 cubetas de pintura Mega Látex Blanco Megacolor, que será utilizada para pintar las líneas del terreno de juego del engramado del estadio municipal</t>
  </si>
  <si>
    <t>Factura N° 39959</t>
  </si>
  <si>
    <t>ADIMACON S.A DE C.V</t>
  </si>
  <si>
    <t xml:space="preserve">Pago por la compra de 70 bolsas de cemento portland, una camionada de arena metro cubico, según detalle en solicitud autorizada, en concepto de apoyo para encementar canchita ubicada en la línea férrea del Cantón Jiboa. </t>
  </si>
  <si>
    <t>Factura N° 12875</t>
  </si>
  <si>
    <t xml:space="preserve">DIOGENES SIGFREDO SALEH AREVALO </t>
  </si>
  <si>
    <t xml:space="preserve">Pago por la compra de 1 pelota mikasa futsala #4, 1 pelota Milan futsala, que serán utilizadas para el desarrollo de los partidos del torneo de futbol sala municipal en Cantón Jiboa, que dio inicio el 17 de mayo del presente año. </t>
  </si>
  <si>
    <t>Factura N° 019</t>
  </si>
  <si>
    <t>Por los servicios Auxiliar de entrenador de futbol en el programa la liga valores y oportunidades, para los niños de escuela de futbol del Municipio de San Rafael Cedros, Departamento de Cuscatlán, correspondiente al mes de mayo  de 2023</t>
  </si>
  <si>
    <t>NOE OSWALDO MARTINEZ RIVAS</t>
  </si>
  <si>
    <t>Por los servicios entrenador de futbol en el programa la liga valores y oportunidades, para los niños de escuela de futbol del Municipio de San Rafael Cedros, Departamento de Cuscatlán, correspondiente al mes de mayo de 2023</t>
  </si>
  <si>
    <t>Pago por los servicios de entrenadora de la escuela Municipal de KARATE-DO los días martes según informe, correspondiente al mes de mayo del 2023</t>
  </si>
  <si>
    <r>
      <t>SUSANA NOEMY SANCHEZ GOMEZ</t>
    </r>
    <r>
      <rPr>
        <sz val="10"/>
        <color theme="1"/>
        <rFont val="Cambria"/>
        <family val="1"/>
      </rPr>
      <t xml:space="preserve"> </t>
    </r>
  </si>
  <si>
    <t>Pago por la compra de 2 quintales de abono  16-20-0 de 100 kg equivalente a 4 quintales, según requerimiento, que será utilizado para el engramado del estadio municipal, el cual es utilizado por la Escuela de Futbol, torneos municipales, e instituciones</t>
  </si>
  <si>
    <t>Factura N°.000010</t>
  </si>
  <si>
    <t xml:space="preserve">Pago por la compra de 8 pelotas de softbol milan, que serán entregadas a los equipos inscritos participantes del torneo de softbol femenino municipal. </t>
  </si>
  <si>
    <t>Factura N° 022</t>
  </si>
  <si>
    <t xml:space="preserve">SOLEDAD BEATRIZ GONZALEZ DE SORTO </t>
  </si>
  <si>
    <t>Pago por la compra de combustible utilizado en el tractor corta grama para el mantenimiento del estadio municipal. Pago conforme a contrato suscrito el seis de marzo del presente año</t>
  </si>
  <si>
    <t>Factura N° 01338</t>
  </si>
  <si>
    <t>Pago por la compra de un balón MILAN sufiek, para ser entregado a representante del equipo C.D. Cerro Colorado Bodegas del Banco, conforme a solicitud recibida el día 14 de junio del presente año</t>
  </si>
  <si>
    <t>Factura N° 032</t>
  </si>
  <si>
    <t>INDUPAL, S.A DE C.V.</t>
  </si>
  <si>
    <t>Pago por la compra de una batería U1-243 CCA, para uso del tractor corta grama que es utilizado para el corte de grama del estadio y demás canchas municipales</t>
  </si>
  <si>
    <t xml:space="preserve">Factura N° </t>
  </si>
  <si>
    <t>TOROGOZ, S.A DE C.V</t>
  </si>
  <si>
    <t>Pago por la compra de 2 trofeos de primer lugar, altura aproximada de 5.5 cm, cód. 19-1117 con plaquita digital, que serán entregados a los equipos campeones de la final del torneo apertura de papi futbol municipal, que se llevará a cabo el sábado 24 del presente año</t>
  </si>
  <si>
    <t xml:space="preserve">Factura N°  13158 </t>
  </si>
  <si>
    <t>LUIS ALONSO PEREZ GARCIA</t>
  </si>
  <si>
    <t>Factura N° 0045</t>
  </si>
  <si>
    <t>Factura N° 0043</t>
  </si>
  <si>
    <t>Factura N° 0044</t>
  </si>
  <si>
    <t xml:space="preserve">Pago por la compra de 200 bloques de 15”, 2 metros de arena, 5 bolsas de cemento gris portland Cessa Holcim,  en concepto de donación, según solicitud recibida el 23 de mayo del presente año, en Caserío El Tamagás, Cantón Palacios, Km 42, Municipio de San Rafael Cedros, Departamento de Cuscatlán, esto como apoyo solidario para personas de escasos recursos del Municipio de San Rafael Cedros </t>
  </si>
  <si>
    <t>Factura N° 13753</t>
  </si>
  <si>
    <t>Factura N° 0054</t>
  </si>
  <si>
    <t>Factura N° 0055</t>
  </si>
  <si>
    <t>JOSE LUIS NAVARRO</t>
  </si>
  <si>
    <t xml:space="preserve">Pago por la compra de 2 postes de concreto usados de 26 pies, para conexión de suministro de energía eléctrica, que serán colocados en Cantón El Espinal, Caserío Los Lavaderos, conforme a solicitud recibida el 15 de mayo del presente año, esto como apoyo solidario para personas de escasos recursos del Municipio de San Rafael Cedros </t>
  </si>
  <si>
    <t>Factura N° 0027</t>
  </si>
  <si>
    <t xml:space="preserve">Compra de un ataúd tipo económico, </t>
  </si>
  <si>
    <t xml:space="preserve"> compra de un ataúd tipo económico </t>
  </si>
  <si>
    <t xml:space="preserve">GOLFAN EVER MORENO EVANGELISTA </t>
  </si>
  <si>
    <t>Por la compra de 1 enfriador de aceite, un kit de empaques, 1 cubeta refrigerante, 1 nipleria, y mano de obra por instalación de enfriador y repuestos, para el camión verde internacional placas P-12244</t>
  </si>
  <si>
    <t>Factura 0044</t>
  </si>
  <si>
    <t xml:space="preserve">OSMIN ANTONIO CRUZ REYES </t>
  </si>
  <si>
    <t>Pago por la compra de 2 llantas 31x1050 Ris Long way, para el vehículo institucional placas N 5189 que se utiliza para actividades y diligencias institucionales</t>
  </si>
  <si>
    <t>Factura 0440</t>
  </si>
  <si>
    <t xml:space="preserve">KEVIN GEOVANNI ALFARO MIRANDA </t>
  </si>
  <si>
    <t>Pago por la compra de in filtro de gasolina, un carburador, un soporte de inyección, y una bujía, para funcionamiento de la maquinaria institucional  motosierra M660</t>
  </si>
  <si>
    <t>Factura 00883</t>
  </si>
  <si>
    <t>Pago por la compra de una bujía, una funda, un filtro de gasolina y un soporte de inyección, para funcionamiento de la maquinaria institucional  motosierra 361</t>
  </si>
  <si>
    <t>Factura 00882</t>
  </si>
  <si>
    <t xml:space="preserve">SILVESTRE DE JESUS RODRIGUEZ MENDEZ </t>
  </si>
  <si>
    <t>Por los servicios de reparación en maquina trituradora de coco, para el uso de la municipalidad y necesidades donde se requiera</t>
  </si>
  <si>
    <t>JOSE GUILLERMO LEIVA NAVARRETE</t>
  </si>
  <si>
    <t>Pago por la compra de 4 tubos de engrase #2 para engrase, como parte del mantenimiento del minicargador institucional</t>
  </si>
  <si>
    <t>FACTURA N° 02751</t>
  </si>
  <si>
    <t>Pago por la compra una cubeta de aceite DLT, un filtro A-9061800219, un filtro A 000090155t, un filtro 03-43876-000, ¼ de aceite Delo y servicio de engrase para mantenimiento de camión placa 14225, para uso de recolección de basura en el municipio</t>
  </si>
  <si>
    <t>FACTURA N° 02777</t>
  </si>
  <si>
    <t>Pago por la compra de un switch automático, un manómetro para mantenimiento preventivo, lavado y calibrado de carburador, revisión y limpieza general de compresor que es de uso de la institución</t>
  </si>
  <si>
    <t>Pago por servicio de mantenimiento y reparación de bomba hidro lavadora, cambio de hausing, corona de baleros y cambio de aceite, que es para uso de limpieza de cualquier vehículo de la municipalidad</t>
  </si>
  <si>
    <r>
      <t>IVON WILLIAMS CASTELLANOS MOLINA</t>
    </r>
    <r>
      <rPr>
        <sz val="10"/>
        <color theme="1"/>
        <rFont val="Cambria"/>
        <family val="1"/>
      </rPr>
      <t xml:space="preserve"> </t>
    </r>
  </si>
  <si>
    <t>Pago por la compra de 2 esferas interior LH/RH y servicio de reparación de brazo pitman del vehículo doble cabina placa 5189</t>
  </si>
  <si>
    <t>GERSON ODIR MEJIA ZEPEDA</t>
  </si>
  <si>
    <t>Pago por la compra de un silenciador TA para 3L y 5L, un tubo de 2” por un metro de largo, por servicio de mano de obra en por cambio e instalación de repuestos del vehículo placas N 5189</t>
  </si>
  <si>
    <t>Pago por la compra de 1 galón de aceite CRB 15W40, ¾  de aceite  CRB 15W40 ¼ de Power aceite para hidráulico, 1 filtro PH8, 2 graseras de 90mm, servicio de engrase y lavado de motor, esto como parte del segundo cambio de aceite y mantenimiento del vehículo institucional placas N 5189</t>
  </si>
  <si>
    <t>Factura N° 03220</t>
  </si>
  <si>
    <r>
      <t xml:space="preserve">Pago por la compra de una manguera de 3/4, y por servicio de mano de obra en instalación de 2 maxi frenos heavy Duty, 2 ratch de 1 </t>
    </r>
    <r>
      <rPr>
        <vertAlign val="superscript"/>
        <sz val="10"/>
        <color theme="1"/>
        <rFont val="Cambria"/>
        <family val="1"/>
      </rPr>
      <t>1/2”</t>
    </r>
    <r>
      <rPr>
        <sz val="10"/>
        <color theme="1"/>
        <rFont val="Cambria"/>
        <family val="1"/>
      </rPr>
      <t>, para el camión internacional color blanco placas 6483, recolector de basura orgánica</t>
    </r>
  </si>
  <si>
    <t>Factura N° 0046</t>
  </si>
  <si>
    <t xml:space="preserve">ANTONIO BAIRES OLIVAR </t>
  </si>
  <si>
    <t>Pago por la compra de un galón de aceite sae -50, reparaciones en llantas del minicargador, reparación de zapata del camión recolector de basura placas N 14225, revisión y reparación de llantas del vehículo internacional color verde placas C 12244, como parte del mantenimiento de vehículos y maquinaria institucional</t>
  </si>
  <si>
    <t>Factura N° 2989</t>
  </si>
  <si>
    <t xml:space="preserve">JULIAN AYALA HERNANDEZ </t>
  </si>
  <si>
    <t>Pago por la compra de 2 llantas marca JK 14 lonas L5 para minicargador, que es para uso de diferentes actividades como la recolección de basura orgánica del municipio</t>
  </si>
  <si>
    <t>Factura N° 0019</t>
  </si>
  <si>
    <t xml:space="preserve">JOSE GUILLERMO LEIVA NAVARRETE </t>
  </si>
  <si>
    <t>Pago por la compra de 2 cubetas Castrol 15, un filtro LFP 2285, servicio de engrase del vehículo internacional color blanco placas 6483</t>
  </si>
  <si>
    <t>Factura N° 03310</t>
  </si>
  <si>
    <t>KEVIN GEOVANNI ALFARO MIRANDA</t>
  </si>
  <si>
    <t>Pago por la compra de una bobina de hilo negro de 271 metros de 3.3 mm, 1 galón de mezcla, 1 blíster de hilo amarillo de 53 metros, para reparación de maquinaria institucional conforme al mantenimiento y limpieza del municipio</t>
  </si>
  <si>
    <t>Factura N° 04379</t>
  </si>
  <si>
    <t>Pago por la compra de insumos detallados en las órdenes de compra N° 0964, 0965, y 0967, para el uso de maquinaria de la municipalidad para el mantenimiento y limpieza de wuiros pequeño y grande</t>
  </si>
  <si>
    <t>Factura N° 04439, 04440.</t>
  </si>
  <si>
    <t>CENTRO DE SERVICIOS LA DURAMIL S.ADE C.V.</t>
  </si>
  <si>
    <t>Pago por la compra de 1 pastilla de freno MO798 Plus, 1 PH2667T filtro/aceite tec (PH2667), 1 galón MOTUL 210010W30, ¾ Motul 2100 10W30, limpieza y regulación de frenos, 1 filtro de aire Fuji JPFA10003, como parte del mantenimiento del vehículo municipal, placas N 18841</t>
  </si>
  <si>
    <t>Factura N° 2928</t>
  </si>
  <si>
    <t>compra de batería YTX5L-BS 12V 4Ah para motocicleta institucional placa N 484516 Marca HONDA</t>
  </si>
  <si>
    <t>Factura N°  03583</t>
  </si>
  <si>
    <t>JOSUE EMMANUEL PANIAGUA</t>
  </si>
  <si>
    <t xml:space="preserve">Por los servicios de mantenimiento, cambio de aceite, reparación de sistema eléctrico de motocicleta institucional placa N 484516 Marca HONDA </t>
  </si>
  <si>
    <t>recibo</t>
  </si>
  <si>
    <t>SANTOS ESTEBAN CASTILLO GUZMAN</t>
  </si>
  <si>
    <t>Pago por la compra de 4 cables de poder, 2 cables canon a canon, 2 cables canon a canon, y 2 cables de un cuarto a un cuarto, que serán utilizados para los diferentes eventos que ejecute la municipalidad</t>
  </si>
  <si>
    <t>Factura N° 0769</t>
  </si>
  <si>
    <t>HECTOR ORLANDO GUZMAN RAMOS.</t>
  </si>
  <si>
    <t>Pago por la compra de un disco duro en estado solido SSD 480GB Kingston A 400, debido a errores en las pistas de lectura, para usos de la unidad de secretaria Municipal</t>
  </si>
  <si>
    <t>Factura N° 0935</t>
  </si>
  <si>
    <t>: Pago por la compra de insumos que se detallan en las órdenes de compra N° 0878 y N° 0879, los cuales serán utilizados para el funcionamiento de las unidades administrativas de la municipalidad</t>
  </si>
  <si>
    <t>Factura N° 0994, 0996, 0998</t>
  </si>
  <si>
    <t>Pago por la compra de 4 medios litros de tinta Etouch E-664/544 negra, 2 medios litros de tinta Etouch E-664/546 Cyan, 2 medios litro de tinta Etouch E-664/548 magenta, 2 medios litros de tinta Etouch E-664/550 amarilla, 6 almohadillas recolectoras de residuos de tinta L-3110/3510/2310/3250, 4 almohadillas recolectoras de residuos de tinta L-4150/4260/4160, insumos de oficina para el funcionamiento de impresoras de la institución</t>
  </si>
  <si>
    <t>Factura N° 1060</t>
  </si>
  <si>
    <t>SUPER TIENDA SAN CARLOS S.A DE C.V.</t>
  </si>
  <si>
    <t>Pago por la compra de 2 fardos de bebida hidratante gatorade  pet 600ml, para campaña de limpieza en quebrada en Lotificación Las Praderas y calle antigua a Ilobasco, que se realizó el día miércoles 29 de marzo  del presente año</t>
  </si>
  <si>
    <t>Factura N° 1374, 1376</t>
  </si>
  <si>
    <t>ADIMACON S.A DE C.V.</t>
  </si>
  <si>
    <t>Pago por la compra de 9 costaneras de pino de 6 varas, 2 libras de alambre de amarre, 2 varillas de hierro corrugado de 3/8, que serán utilizados para el mantenimiento del área de compostaje</t>
  </si>
  <si>
    <t>Factura N° 34945</t>
  </si>
  <si>
    <t>Pago por la compra de un fardo de bebida hidratante gatorade  pet 600ml, y 3 paquetes de galleta club extra original  para campaña de limpieza en cementerio municipal que se realizó el día miércoles 12 de abril  del presente año</t>
  </si>
  <si>
    <t xml:space="preserve"> Factura N° 1254</t>
  </si>
  <si>
    <t>Pago por la compra de 2 tinacos tricapa de 1100L y 20 yardas de poliducto 1, insumos que serán utilizados para el mantenimiento del área de compostaje</t>
  </si>
  <si>
    <t>Factura N° 09745</t>
  </si>
  <si>
    <t>MOISES ORLANDO MENA</t>
  </si>
  <si>
    <t>Por los servicios de Miquero en la poda de árboles ubicados en zonas de alto Riesgo en beneficio de los habitantes del Municipio de San Rafael Cedros como parte de las actividades de la Unidad Ambiental Municipal, los cuales fueron desarrollados del día jueves 30 de marzo al miércoles 19 de abril según informe presentado por la unidad medio ambiente</t>
  </si>
  <si>
    <t>JORI S.A DE C.V</t>
  </si>
  <si>
    <t>Pago por la compra de 40 paquetes de bolsa jardinera 54x 32, para uso de diferentes actividades de la unidad de medio ambiente</t>
  </si>
  <si>
    <t>Factura 2307</t>
  </si>
  <si>
    <t>SUPER TIENDA SAN CARLOS S.A DE C.V</t>
  </si>
  <si>
    <t>Pago por la compra de un fardo de bebida hidratante gatorade  pet 600ml, para campaña de limpieza en Rio Jiboa, que se realizó el día 26 de abril  del presente año</t>
  </si>
  <si>
    <t>Factura N° 1280</t>
  </si>
  <si>
    <t xml:space="preserve">NOMBRE EN PLANILLA </t>
  </si>
  <si>
    <t>Pago a personal de apoyo para trabajos de procesamiento de material orgánico en el área de compostaje</t>
  </si>
  <si>
    <t>Pago por la compra de 2 palas duplex de uso pesado mango metálico, 2 piochas 5 lb de mango metálico, 2 barras lineales de 1.5m lisa redonda, 4 yardas de zaranda 3*3, 2libras de tachuela para lamina, 2 alicates, que serán utilizados en las campañas de reforestación</t>
  </si>
  <si>
    <t>Factura N° 12874, 12966</t>
  </si>
  <si>
    <t>Pago por la compra de un fardo de bebida hidratante gatorade  pet 600ml, para campaña de limpieza en calle a Ilobasco, sector  el Riito, que se realizó el día 31 de mayo  del presente año</t>
  </si>
  <si>
    <t>Factura N° 2323</t>
  </si>
  <si>
    <t xml:space="preserve">LUIS HERNANDEZ </t>
  </si>
  <si>
    <t>Pago por la compra de 50  árboles de limón pérsico, 50 árboles de naranja, 50 árboles de mamey, 50 árboles de zapote, 50 árboles de mango, 50 árboles de guanaba, 50 árboles de naranja, 50 árboles de níspero  que se plantaran en campañas de reforestación, donaciones a ADESCOS, iglesias y público en general, en el marco de la celebración del día del medio ambiente, los días 4 y 5 de junio del presente año</t>
  </si>
  <si>
    <t>SOLEDAD BEATRIZ GONZALEZ DE SORTO</t>
  </si>
  <si>
    <t>Pago por la compra de combustible utilizado en la bomba fumigadora para la campaña de  fumigación  y limpieza en el cementerio de este municipio</t>
  </si>
  <si>
    <t>Factura N° 02901</t>
  </si>
  <si>
    <t xml:space="preserve">MILAGRO SANTOS VDA. DE VASQUEZ </t>
  </si>
  <si>
    <t>: Pago por la compra de 9 desayunos, 9 almuerzos para personal de apoyo para la entrega de árboles a la población el día 4 de junio del presente año</t>
  </si>
  <si>
    <t>Factura N° 01343</t>
  </si>
  <si>
    <t>Pago por la compra de 12 pares de baterías energ Alcalina D-2, 2 paquetes de galletas club extra original, para campaña de fumigación</t>
  </si>
  <si>
    <t>Factura N° 2334, 2335, 2336</t>
  </si>
  <si>
    <t>NOMBRES EN PLANILLA.</t>
  </si>
  <si>
    <t>Pago de trabajador eventual que realizan labores de limpieza y chapoda en diferentes calles del casco urbano y zona rural del Municipio de San Rafael Cedros. correspondiente del  11 al 14 de abril  de 2023</t>
  </si>
  <si>
    <t>PLANILLA N° 006/2023</t>
  </si>
  <si>
    <t>Pago por la compra de combustible para Motoaraña y minicargador para el mantenimiento y limpieza en el Cerro Colorado, Cantón Soledad, Cantón Copinol, y chapoda en el casco urbano en todo el municipio, correspondiente al mes de marzo, pago conforme a contrato suscrito el 06 de marzo de 2023</t>
  </si>
  <si>
    <t xml:space="preserve">Facturas N° 49131, 42517, 48798, 46751, 44024, 42519, 45158. </t>
  </si>
  <si>
    <t xml:space="preserve">Pago por la compra de 200 bolsas de cemento portland marca NOVACEM, como parte del mantenimiento de calles urbanas y caminos vecinales del municipio. </t>
  </si>
  <si>
    <t>Facturas N° 10443</t>
  </si>
  <si>
    <t>Pago por la compra de combustible para Motosierra y minicargador para el mantenimiento en Cantón Soledad, la Hermita y Cantón Palacios, y chapoda en el casco urbano en todo el municipio, correspondiente al mes de abril, pago conforme a contrato suscrito el 06 de marzo de 2023</t>
  </si>
  <si>
    <t xml:space="preserve">Facturas N° 53344, 54585, 55637, 57316. </t>
  </si>
  <si>
    <t>NOMBRES EN PLANILLA</t>
  </si>
  <si>
    <t>Pago de trabajador eventual que realizan labores de limpieza y chapoda en diferentes calles del casco urbano y zona rural del Municipio de San Rafael Cedros. correspondiente del  1 al 12 de mayo  de 2023</t>
  </si>
  <si>
    <t>PLANILLA N° 007/2023</t>
  </si>
  <si>
    <t>Pago de trabajador eventual que realizan labores de limpieza y chapoda en diferentes calles del casco urbano y zona rural del Municipio de San Rafael Cedros. correspondiente del  15  al 26 de mayo  de 2023</t>
  </si>
  <si>
    <t>PLANILLA N° 008/2023</t>
  </si>
  <si>
    <t>Pago por la compra de combustible para  el auto motor marca inter, color verde, placas C 122244, destinado para el traslado de balastre para el mantenimiento de calles del municipio correspondiente al mes de mayo, pago conforme a contrato suscrito el 06 de marzo de 2023</t>
  </si>
  <si>
    <t>Facturas N° 01313</t>
  </si>
  <si>
    <t>Pago por la compra de combustible para motosierra, minicargador y bomba termo nebulizadora para mantenimiento en  Cantón El Espinal, poda de árboles de riesgo, recolección de basura orgánica y limpieza en el cementerio, pago conforme a contrato suscrito el 06 de marzo de 2023</t>
  </si>
  <si>
    <t>Facturas N° 59701, 00303, 01262, 02248, 02636, 04490</t>
  </si>
  <si>
    <t>Pago de trabajador eventual que realizan labores de limpieza y chapoda en diferentes calles del casco urbano y zona rural del Municipio de San Rafael Cedros, correspondiente del 29 de mayo al 9 de junio de 2023</t>
  </si>
  <si>
    <t xml:space="preserve">PLANILLA N° 009/2023. </t>
  </si>
  <si>
    <t>ISRAEL ALVARADO PORTILLO</t>
  </si>
  <si>
    <t>Compra de 15 metros de arena para ser entregado a las comunidades que se encuentran realizando la colocación de adoquín como parte del mantenimiento de calles y caminos vecinales de la municipalidad</t>
  </si>
  <si>
    <t>FACTURA 0019</t>
  </si>
  <si>
    <t>Pago de trabajador eventual que realizan labores de limpieza y chapoda en diferentes calles del casco urbano y zona rural del Municipio de San Rafael Cedros, correspondiente del 12 de junio  al 16 de junio de 2023</t>
  </si>
  <si>
    <t>PLANILLA N° 010/2023</t>
  </si>
  <si>
    <t xml:space="preserve">NOMBRES EN PLANILLA </t>
  </si>
  <si>
    <t>Pago de los servicios de trabajador eventual en las actividades de recolección, separación, traslado y disposición final de Desechos Sólidos y orgánicos en el Municipio de San Rafael Cedros, Departamento de Cuscatlán, periodo comprendido del 20 al 31 de marzo 2023</t>
  </si>
  <si>
    <t>Planilla N° 006/2023</t>
  </si>
  <si>
    <t>Por compra de combustible para el camión color blanco placas N14225, para la recolección de desechos sólidos domiciliarios  correspondiente al mes de marzo, pago conforme a contrato suscrito el día 06 de marzo de 2023</t>
  </si>
  <si>
    <t>Factura N° 41491, 42913, 44590, 46474, 48395, 49915.</t>
  </si>
  <si>
    <t xml:space="preserve">SOLEDAD BEATRIZ GONZALEZ DE SORTO. </t>
  </si>
  <si>
    <t>Por compra de combustible para el camión color blanco placas N 6483, para la recolección de desechos domiciliarios  correspondiente al mes de marzo, pago conforme a contrato suscrito el día 06 de marzo de 2023</t>
  </si>
  <si>
    <t>Factura N° 42119, 44541, 46107, 48466</t>
  </si>
  <si>
    <t>PARACENTRAL, S.E.M de C.V.</t>
  </si>
  <si>
    <r>
      <t>Pago por el servicio de tratamiento y disposición final de desechos sólidos comunes del municipio de San Rafael Cedros, correspondientes</t>
    </r>
    <r>
      <rPr>
        <b/>
        <sz val="9"/>
        <color theme="1"/>
        <rFont val="Cambria"/>
        <family val="1"/>
      </rPr>
      <t xml:space="preserve"> </t>
    </r>
    <r>
      <rPr>
        <sz val="9"/>
        <color theme="1"/>
        <rFont val="Cambria"/>
        <family val="1"/>
      </rPr>
      <t xml:space="preserve">del 01 al 31 de marzo  de 2023, </t>
    </r>
  </si>
  <si>
    <t>Factura N° 0264</t>
  </si>
  <si>
    <t>Pago de los servicios de trabajador eventual en las actividades de recolección, separación, traslado y disposición final de Desechos Sólidos y orgánicos en el Municipio de San Rafael Cedros, Departamento de Cuscatlán, periodo comprendido del 17 al 28 de abril de 2023</t>
  </si>
  <si>
    <t>Planilla N° 007/2023</t>
  </si>
  <si>
    <t xml:space="preserve">OSCAR ANTONIO FERNANDEZ SANCHEZ </t>
  </si>
  <si>
    <t>Pago conforme a contrato de arrendamiento de inmueble correspondiente al 01 de enero al 31 de diciembre de 2023. espacio correspondiente inmueble para planta compostaje de la Municipalidad de San Rafael Cedros, conforme a contrato suscrito el día 3 de marzo del presente año.</t>
  </si>
  <si>
    <r>
      <t>Pago por el servicio de tratamiento y disposición final de desechos sólidos comunes del municipio de San Rafael Cedros, correspondientes</t>
    </r>
    <r>
      <rPr>
        <b/>
        <sz val="10"/>
        <color theme="1"/>
        <rFont val="Cambria"/>
        <family val="1"/>
      </rPr>
      <t xml:space="preserve"> </t>
    </r>
    <r>
      <rPr>
        <sz val="10"/>
        <color theme="1"/>
        <rFont val="Cambria"/>
        <family val="1"/>
      </rPr>
      <t xml:space="preserve">del 01 al 30 de abril  de 2023, pago conforme a contrato suscrito el 28 de octubre del año 2022, </t>
    </r>
  </si>
  <si>
    <t>Factura N° 0266</t>
  </si>
  <si>
    <t xml:space="preserve">Pago de los servicios de trabajador eventual en las actividades de recolección, separación, traslado y disposición final de Desechos Sólidos y orgánicos en el Municipio de San Rafael Cedros, Departamento de Cuscatlán, periodo comprendido del 17 al 28 de abril de 2023. </t>
  </si>
  <si>
    <t>Planilla N° 008/2023</t>
  </si>
  <si>
    <t>Pago de los servicios de trabajador eventual en las actividades de recolección, separación, traslado y disposición final de Desechos Sólidos y orgánicos en el Municipio de San Rafael Cedros, Departamento de Cuscatlán, periodo comprendido del 1 de mayo  al 12 de mayo de 2023</t>
  </si>
  <si>
    <t>Planilla N° 009/2023</t>
  </si>
  <si>
    <t>Por compra de combustible para el camión color blanco placas N 14225, para la recolección de desechos domiciliarios  correspondiente al mes de abril, pago conforme a contrato suscrito el día 06 de marzo de 2023</t>
  </si>
  <si>
    <t>Factura N° 51572, 53153, 54905, 56500,57988</t>
  </si>
  <si>
    <t>Por compra de combustible para el camión color blanco placas N 6483, C 122244, para la recolección de desechos domiciliarios  correspondiente al mes de abril, pago conforme a contrato suscrito el día 06 de marzo de 2023</t>
  </si>
  <si>
    <t>Factura N° 50624, 53335, 57186, 51594, 57573</t>
  </si>
  <si>
    <t>CEMCOL COMERCIAL S.A DE C.V.</t>
  </si>
  <si>
    <r>
      <t xml:space="preserve">Pago por la compra de 2 maxi frenos heavy Duty, 2 ratch fino de 1 </t>
    </r>
    <r>
      <rPr>
        <vertAlign val="superscript"/>
        <sz val="10"/>
        <color theme="1"/>
        <rFont val="Cambria"/>
        <family val="1"/>
      </rPr>
      <t>1/2</t>
    </r>
    <r>
      <rPr>
        <sz val="10"/>
        <color theme="1"/>
        <rFont val="Cambria"/>
        <family val="1"/>
      </rPr>
      <t>”, como parte del mantenimiento preventivo y  correctivo del camión INTERNATIONAL placa 6483 color blanco 2012</t>
    </r>
  </si>
  <si>
    <t>Factura N° 1250</t>
  </si>
  <si>
    <t>Pago de los servicios de trabajador eventual en las actividades de recolección, separación, traslado y disposición final de Desechos Sólidos y orgánicos en el Municipio de San Rafael Cedros, Departamento de Cuscatlán, periodo comprendido del 15 de mayo  al 26  de mayo de 2023</t>
  </si>
  <si>
    <t>Planilla N° 010/2023</t>
  </si>
  <si>
    <r>
      <t>JORI S.A DE C.V</t>
    </r>
    <r>
      <rPr>
        <sz val="11"/>
        <color theme="1"/>
        <rFont val="Cambria"/>
        <family val="1"/>
      </rPr>
      <t>.</t>
    </r>
  </si>
  <si>
    <t>Pago por la compra de una docena de guantes G40 azul, una docena de guantes de látex verde, 6 barriles grandes plásticos, 6 palas cuadradas, 24 pares de botas de hule.</t>
  </si>
  <si>
    <t>Factura N° 2784</t>
  </si>
  <si>
    <r>
      <t>Pago por el servicio de tratamiento y disposición final de desechos sólidos comunes del municipio de San Rafael Cedros, correspondientes</t>
    </r>
    <r>
      <rPr>
        <b/>
        <sz val="10"/>
        <color theme="1"/>
        <rFont val="Cambria"/>
        <family val="1"/>
      </rPr>
      <t xml:space="preserve"> </t>
    </r>
    <r>
      <rPr>
        <sz val="10"/>
        <color theme="1"/>
        <rFont val="Cambria"/>
        <family val="1"/>
      </rPr>
      <t>del 01 al 31 de mayo  de 2023, pago conforme a contrato suscrito el 28 de octubre del año 2022</t>
    </r>
  </si>
  <si>
    <t>Factura N° 0288</t>
  </si>
  <si>
    <t>Por compra de combustible para el camión color blanco placas N 14225, para la recolección de desechos domiciliarios  correspondiente al mes de mayo, pago conforme a contrato suscrito el día 06 de marzo de 2023</t>
  </si>
  <si>
    <t>Factura N° 01057, 02673, 01345, 48921, 04592</t>
  </si>
  <si>
    <t>Por compra de combustible utilizado en el minicargador, mantenimiento y para la recolección de basura, correspondiente al mes de mayo, pago conforme a contrato suscrito el día 06 de marzo de 2023</t>
  </si>
  <si>
    <t>Factura N° 04307</t>
  </si>
  <si>
    <t>Por compra de combustible utilizado en el automotor marca inter, color verde, placa C122244, para la separación y  recolección de basura orgánica, correspondiente al mes de mayo, pago conforme a contrato suscrito el día 06 de marzo de 2023</t>
  </si>
  <si>
    <t>Factura N° 03467</t>
  </si>
  <si>
    <r>
      <t>:</t>
    </r>
    <r>
      <rPr>
        <sz val="10"/>
        <color theme="1"/>
        <rFont val="Cambria"/>
        <family val="1"/>
      </rPr>
      <t xml:space="preserve"> Pago de los servicios de trabajador eventual en las actividades de recolección, separación, traslado y disposición final de Desechos Sólidos y orgánicos en el Municipio de San Rafael Cedros, Departamento de Cuscatlán, periodo comprendido del 29 de mayo  al 9 de junio de 2023.</t>
    </r>
  </si>
  <si>
    <t>Planilla N° 011/2023</t>
  </si>
  <si>
    <t>Por compra de combustible utilizado en automotor marca internacional placas N 6483, para la recolección de desechos domiciliares, correspondiente al mes de mayo, pago conforme a contrato suscrito el día 06 de marzo de 2023</t>
  </si>
  <si>
    <t>Factura N° 48933, 03194</t>
  </si>
  <si>
    <t>Pago de los servicios de trabajador eventual en las actividades de recolección, separación, traslado y disposición final de Desechos Sólidos y orgánicos en el Municipio de San Rafael Cedros, Departamento de Cuscatlán, periodo comprendido del 12 de junio   al 23 de junio de 2023</t>
  </si>
  <si>
    <t>Planilla N° 012/2023</t>
  </si>
  <si>
    <t>JOSE GUILLERO LEIVA NAVARRETE</t>
  </si>
  <si>
    <t>compra de 1 cubeta de aceite 15w40 y 2 galones de aceite 15w40, 1 filtro para aceite 2002, 1 filtro para aceite 3022, engrase general y lavado de motor, como parte del mantenimiento preventivo y correctivo de camión compactador de basura N 14225 MARCA FREINGTLINER color blanco</t>
  </si>
  <si>
    <t>factura 03584</t>
  </si>
  <si>
    <t xml:space="preserve">KARLA PATRICIA DIAZ URBINA </t>
  </si>
  <si>
    <t>Pago por la compra de 22 refrigerios para el evento de conmemoración del día internacional de la mujer que se llevó a cabo el día miércoles 29 de marzo del presente año</t>
  </si>
  <si>
    <t>ALBERTO JAVIER HUEZO</t>
  </si>
  <si>
    <t>Pago por la compra de diseño e impresión de brochure (trípticos) tamaño carta, papel couche doblado a tres cuerpos, que serán utilizados para el foro debate, en el marco del día internacional de la acción por la salud de las mujeres</t>
  </si>
  <si>
    <t xml:space="preserve">Factura N° 0112 </t>
  </si>
  <si>
    <t xml:space="preserve">ENMA ELISABETH BARAHONA DE PORTILLO </t>
  </si>
  <si>
    <t>Pago por la compra de una cafetera de 45 tazas marca Hamilton Beach, para las diferentes reuniones que lleva a cabo la unidad de la mujer de esta municipalidad.</t>
  </si>
  <si>
    <t>Factura N° 004295</t>
  </si>
  <si>
    <t>JOSE MAURICIO SANTOS FLORES</t>
  </si>
  <si>
    <t>Por la compra de 3 decora con iluminación, que se utilizara  para el festival gastronómico el día 23 de abril del presente año</t>
  </si>
  <si>
    <t>Factura N° 1526</t>
  </si>
  <si>
    <t>Pago por la compra de 3 desayunos, 3 almuerzos, y 15 refrigerios, para el grupo de apoyo y jóvenes talentos participantes en el debut de la voz cedrence, en el festival gastronómico que se llevó a cabo el día 23 de abril del presente año.</t>
  </si>
  <si>
    <t xml:space="preserve">Pago por la compra de refrigerios, para los representantes de Plan Internacional, Técnicos de CORDES, CENTA y diferentes municipalidades que asistieron a la reunión de trabajo en el proyecto  de Seguridad Alimenticia en Cuscatlán, que se llevó a cabo el día 2 de mayo del presente año </t>
  </si>
  <si>
    <t>WILLIAM ALEXANDER HERNANDEZ ABARCA</t>
  </si>
  <si>
    <t>Pago por servicio de transporte de jóvenes en proceso de formación de emprendimiento social, en la Universidad Luterana de Sensuntepeque, que se realizará el día jueves 4 de mayo del presente año</t>
  </si>
  <si>
    <t>Pago por la compra de 4 desayunos y 4 almuerzos para el personal de apoyo y artistas invitados para el desarrollo de mercadito Cedrence que se llevó a cabo el día 7 de mayo del presente año</t>
  </si>
  <si>
    <t>RODOLFO ISRAEL PORTILLO LOPEZ</t>
  </si>
  <si>
    <t>Pago por la compra de 100 pollitas, como parte de entrega de capital semilla a los participantes en taller de aves de corral</t>
  </si>
  <si>
    <t xml:space="preserve">RECIBO </t>
  </si>
  <si>
    <t xml:space="preserve">CARLOS ORLANDO RAMIREZ ORTIZ </t>
  </si>
  <si>
    <t>Pago por la compra de una resma de papel opalina de 250gr, que serán utilizados para la impresión de diplomas de participación a estudiantes que han finalizado  el taller de instalación y reparación de  aire acondicionado</t>
  </si>
  <si>
    <t xml:space="preserve">Factura </t>
  </si>
  <si>
    <t xml:space="preserve"> Pago por la compra de 7 desayunos, 6 almuerzos y 12 refrigerios, que fueron entregados al equipo de apoyo, jurado calificador, y jóvenes participantes de la voz cedrence, evento  que se llevó a cabo el día 28 de mayo del presente año en las instalaciones del parque municipal</t>
  </si>
  <si>
    <t xml:space="preserve">IMELDA MARGARITA LOPEZ DE RIVAS </t>
  </si>
  <si>
    <t>Pago por servicio de alquiler de 100 sillas y 8 mesas que serán utilizadas en evento de graduación de talleres técnicos de pastelería y repostería, elaboración de calzado artesanal, clases de manejo a la defensiva, y reparación de aires acondicionado, brindados por INSAFORP, que tuvo una duración de 6 meses</t>
  </si>
  <si>
    <t xml:space="preserve">GLORIA MARINA CAMPOS DE BONILLA </t>
  </si>
  <si>
    <t>Pago por la compra de 200 sándwich, 200 vasos con chocolate, que serán entregados a los asistentes al evento de graduación de talleres técnicos de pastelería y repostería, elaboración de calzado artesanal, clases de manejo a la defensiva, y reparación de aires acondicionado, brindados por INSAFORP, que tuvo una duración de 6 meses</t>
  </si>
  <si>
    <t>Pago por la compra de una cafetera de 45 tazas marca Hamilton Beach que será utilizada en la Unidad de Desarrollo Económico Local para hacer uso en actividades y talleres  que se realicen por parte de la unidad</t>
  </si>
  <si>
    <t>FACTURA N° 004296</t>
  </si>
  <si>
    <t xml:space="preserve">QUIRIAN XIOMARA BARRIENTOS CASERES </t>
  </si>
  <si>
    <t>Pago por la contratación de servicios de animación con música en vivo, en el Festival de Emprendedores, evento  que se llevó a cabo el día 25 de junio  del presente año en las instalaciones del parque municipal</t>
  </si>
  <si>
    <t>Pago por la compra de 3 desayunos, 4 almuerzos que fueron entregados al equipo de apoyo en el Festival de Emprendedores, evento  que se llevó a cabo el día 25 de junio  del presente año en las instalaciones del parque municipal</t>
  </si>
  <si>
    <t>OMAR EFRAIN CALDERON PEREZ</t>
  </si>
  <si>
    <t>Pago por servicio de elaboración de  alfombra con las medidas de 10m de largo por 5m de ancho, en frente de las instalaciones de la Alcaldía Municipal  para el viernes santo</t>
  </si>
  <si>
    <t>KARLA PATRICIA DIAZ URBINA</t>
  </si>
  <si>
    <t>Pago por la compra de 24 refrigerios y 24 almuerzos para personal que realizara la tradicional  alfombra, con las medidas de 10m de largo por 5m de ancho, en frente de las instalaciones de la Alcaldía Municipal  para el viernes santo</t>
  </si>
  <si>
    <t>Pago por la compra de 3 lb de polvo mineral café, 3 lb de polvo mineral negro, 7 lb de polvo mineral amarillo, 6 de polvo mineral azul, 4 de polvo mineral rojo, y 2 lb de polvo verde, insumos para realizar la tradicional  alfombra, con las medidas de 10m de largo por 5m de ancho, en frente de las instalaciones de la Alcaldía Municipal  para el viernes santo</t>
  </si>
  <si>
    <t>Factura N° 2309</t>
  </si>
  <si>
    <t>Pago por la compra de 16 hojas de color, 12 bollos de lana. 4 docenas de silicón, una resma de papel bond tamaño carta, 3 rollos de pita, 2 pistolas de silicón pequeñas 2 tijeras #10, un galón de pega, 6 tirros amarillos, 3 tape, insumos que serán utilizados para la decoración del parque municipal para el - día de la cruz</t>
  </si>
  <si>
    <t>Factura N° 0035</t>
  </si>
  <si>
    <t xml:space="preserve">CAROLINA DEL ROSARIO MENENDEZ FLORES </t>
  </si>
  <si>
    <t>Pago por la compra de 500 refrescos de horchata que se entregaron a los asistentes al evento del día de la cruz, que se realizó en el parque municipal el día 3 de mayo del presente año</t>
  </si>
  <si>
    <r>
      <t>JONATHAN ARNULFO OLIVA VASQUEZ</t>
    </r>
    <r>
      <rPr>
        <sz val="9"/>
        <color theme="1"/>
        <rFont val="Cambria"/>
        <family val="1"/>
      </rPr>
      <t xml:space="preserve"> </t>
    </r>
  </si>
  <si>
    <t>Pago por la compra de una docena de cohetes de vara, 3 cajas de manzana gala, 300 naranjas, 2 cajas de babanos, 25 sandias, 25 melones, 25 cocos, 5 sandias grandes, 5 melones grandes, 5 cajas de papaya, 4 cajas de piña, 50 paternas, 1 canasta de mangos pequeña, 40 mangos panades, fruta que fue para decorar la cruz, en el evento que se llevó a cabo el día 3 de mayo del presente año en el parque municipal, y que posteriormente se entregaron a los asistentes.</t>
  </si>
  <si>
    <t>VICTOR MANUEL HERNANDEZ QUINTEROS.</t>
  </si>
  <si>
    <t>Pago por la compra de 800 canastas Deluxe surtidas, que serán entregadas en la celebración del día de las madres, como obsequio.</t>
  </si>
  <si>
    <t>Factura 052223</t>
  </si>
  <si>
    <t>Pago por la compra de 42 fardos de bebidas salva cola  de 12 oz que serán entregadas en la celebración del día de las madres</t>
  </si>
  <si>
    <t>Factura N°  3048</t>
  </si>
  <si>
    <t>25//5/23</t>
  </si>
  <si>
    <t xml:space="preserve">AZUCENA DEL ROSARIO RIVAS DE FLORES </t>
  </si>
  <si>
    <t>Pago por la compra de 1140 panes con pollo empaquetados con bandeja, que serán entregadas en la celebración del día de las madres</t>
  </si>
  <si>
    <t>Factura N° 001557</t>
  </si>
  <si>
    <t>JOSSELYN BEATRIZ HUEZO ALFARO</t>
  </si>
  <si>
    <t>Pago por contratación de servicios  de canto y baile en animación  de evento de padres de familia en conmemoración del mes del padre</t>
  </si>
  <si>
    <t>MUNICIPALIDAD DE SAN RAFAEL CEDROS-APOYO A LA EDUCACION/2022 SAN RAFAEL CEDROS DEPARTAMENTO DE CUSCATLAN</t>
  </si>
  <si>
    <t>PAMELA ALEJANDRA VALDEZ ARTIGA</t>
  </si>
  <si>
    <t>Pago por los servicios de Maestra para clases de Computación y Educación Artística, en la Escuela de Educación parvularia Miriam Nora Martínez de Pérez, conforme al convenio suscrito el día seis de marzo del año 2023 entre la Municipalidad y La Escuela Parvularia, Salario correspondiente al mes de abril de 2023</t>
  </si>
  <si>
    <t xml:space="preserve">SUPER TIENDA SAN CARLOS S.A DE C.V. </t>
  </si>
  <si>
    <t>Pago por la compra de 26 fardos de jugo cascada 355ml, 26 paquetes de galleta picnic 17 gr para ser entregados a los alumnos del Centro Escolar Florencia Rivas, conforme a solicitudes recibidas el 12 y 15 de mayo del presente año</t>
  </si>
  <si>
    <t>Factura N° 2321</t>
  </si>
  <si>
    <t>Pago por los servicios de Maestra para clases de Computación y Educación Artística, en la Escuela de Educación parvularia Miriam Nora Martínez de Pérez, conforme al convenio suscrito el día seis de marzo del año 2023 entre la Municipalidad y La Escuela Parvularia, Salario correspondiente al mes de mayo de 2023</t>
  </si>
  <si>
    <t>Pago por los servicios de Maestra para clases de Computación y Educación Artística, en la Escuela de Educación parvularia Miriam Nora Martínez de Pérez, conforme al convenio suscrito el día seis de marzo del año 2023 entre la Municipalidad y La Escuela Parvularia, Salario correspondiente al mes de junio de 2023</t>
  </si>
  <si>
    <t>Pago por la compra de 1 brocha de 4” expert today, 5 tirros amarillos Blue Bold, 2 galones de pintura de aceite amarillo intenso marca Megacolor, insumos utilizados para la marcación de líneas de la cancha de futbol sala del Cantón Jiboa, donde se desarrolla el torneo municipal de futbol sala 2023</t>
  </si>
  <si>
    <t>Factura N° 46621</t>
  </si>
  <si>
    <t>Por los servicios Auxiliar de entrenador de futbol en el programa la liga valores y oportunidades, para los niños de escuela de futbol del Municipio de San Rafael Cedros, Departamento de Cuscatlán, correspondiente al mes de junio  de 2023</t>
  </si>
  <si>
    <t>Por los servicios entrenador de futbol en el programa la liga valores y oportunidades, para los niños de escuela de futbol del Municipio de San Rafael Cedros, Departamento de Cuscatlán, correspondiente al mes de junio de 2023</t>
  </si>
  <si>
    <t xml:space="preserve">ILIANA LISBETH FUENTES ABARCA </t>
  </si>
  <si>
    <t>Pago por la compra de 1 trofeo de primer lugar, 1 trofeo de segundo lugar, 1 trofeo de tercer lugar, para ser entregados en el torneo femenino que se realizó el 01 de julio del presente año, en el Cantón Jiboa, según solicitud recibida el 27 de junio del presente año</t>
  </si>
  <si>
    <t>Factura N° 00253</t>
  </si>
  <si>
    <t>JORI, S.A. DE C.V.</t>
  </si>
  <si>
    <t>Pago por la compra de 50 focos led de 50W farter de potencia 0.9 base E, 10 focos de 175W de mercurio Phillips de 120 V y 240 V, 50 fotoceldas Fisher original, 10 rollos de cinta aislante superior 33 3M, 1 par de guantes Klein, 20 chicles #2 para conexión de celdas, 20 ojos de buey de 18 W, material utilizado para mantenimiento de alumbrado público para los próximos 3 meses</t>
  </si>
  <si>
    <t>Factura N° 3188</t>
  </si>
  <si>
    <t xml:space="preserve">Pago por la compra de un ataúd tipo económico </t>
  </si>
  <si>
    <t>Pago por la compra de 1 cubeta de aceite Castrol 15W40, 1 filtro BD7250  oíl, 1 filtro de aire P606503, 3 galones de aceite Castrol 15W40, servicio de engrase, como parte del mantenimiento preventivo de vehículo institucional placas C 122244, color verde</t>
  </si>
  <si>
    <t>Factura N° 03647</t>
  </si>
  <si>
    <t>FRANKLIN OSMARO DELGADO NAVARRO</t>
  </si>
  <si>
    <t>Pago por servicio de elaboración de 15 rótulos con las medidas 50 cm x 90 cm, una altura de 2 metros, hechos de metal galvanizado, para la unidad de medio ambiente, con el objetivo de evitar la proliferación o creación de basureros a cielo abierto.</t>
  </si>
  <si>
    <t xml:space="preserve">Pago por la compra de 2 rollos de plástico negro de 11.83, que serán utilizados para el proceso de residuos en el área de compostaje. </t>
  </si>
  <si>
    <t>Factura N° 3061</t>
  </si>
  <si>
    <t>Pago por la compra de un viaje de arena para mantenimiento y reparación de calles y caminos vecinales, calle al Cantón Copinol, por la escuela, esto como parte del mantenimiento de calles y caminos vecinales de la municipalidad</t>
  </si>
  <si>
    <t>FACTURA 0025</t>
  </si>
  <si>
    <t>Pago por la compra de un viaje de arena para mantenimiento y reparación de calles y caminos vecinales, en el Sector Las Piedras, Caserío Los Hernández, Cantón Copinol, esto como parte del mantenimiento de calles y caminos vecinales de la municipalidad</t>
  </si>
  <si>
    <t>FACTURA 0024</t>
  </si>
  <si>
    <t>Pago por la compra de combustible utilizado en automotor marca inter, color verde, para trasladar arboles desde la presa 5 de noviembre hasta el municipio, para el evento de la celebración del día del medio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</si>
</sst>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quot;$&quot;#,##0.00_);[Red]\(&quot;$&quot;#,##0.00\)"/>
    <numFmt numFmtId="166" formatCode="&quot;$&quot;#,##0.00"/>
  </numFmts>
  <fonts count="25" x14ac:knownFonts="1">
    <font>
      <sz val="11"/>
      <color theme="1"/>
      <name val="Calibri"/>
      <family val="2"/>
      <scheme val="minor"/>
    </font>
    <font>
      <sz val="11"/>
      <color theme="1"/>
      <name val="Calibri"/>
      <family val="2"/>
      <scheme val="minor"/>
    </font>
    <font>
      <b/>
      <sz val="8"/>
      <color theme="1"/>
      <name val="Calibri Light"/>
      <family val="1"/>
      <scheme val="major"/>
    </font>
    <font>
      <b/>
      <sz val="12"/>
      <name val="Times New Roman"/>
      <family val="1"/>
    </font>
    <font>
      <b/>
      <sz val="8"/>
      <name val="Calibri Light"/>
      <family val="1"/>
      <scheme val="major"/>
    </font>
    <font>
      <b/>
      <sz val="9"/>
      <color theme="1"/>
      <name val="Cambria"/>
      <family val="1"/>
    </font>
    <font>
      <sz val="9"/>
      <color theme="1"/>
      <name val="Cambria"/>
      <family val="1"/>
    </font>
    <font>
      <sz val="8"/>
      <name val="Calibri Light"/>
      <family val="1"/>
      <scheme val="major"/>
    </font>
    <font>
      <b/>
      <sz val="9"/>
      <name val="Calibri Light"/>
      <family val="1"/>
      <scheme val="major"/>
    </font>
    <font>
      <b/>
      <sz val="8"/>
      <color theme="1"/>
      <name val="Cambria"/>
      <family val="1"/>
    </font>
    <font>
      <b/>
      <sz val="8"/>
      <color indexed="81"/>
      <name val="Tahoma"/>
      <family val="2"/>
    </font>
    <font>
      <sz val="8"/>
      <color indexed="81"/>
      <name val="Tahoma"/>
      <family val="2"/>
    </font>
    <font>
      <b/>
      <sz val="12"/>
      <color theme="1"/>
      <name val="Cambria"/>
      <family val="1"/>
    </font>
    <font>
      <sz val="12"/>
      <color theme="1"/>
      <name val="Cambria"/>
      <family val="1"/>
    </font>
    <font>
      <sz val="10"/>
      <color theme="1"/>
      <name val="Cambria"/>
      <family val="1"/>
    </font>
    <font>
      <b/>
      <sz val="10"/>
      <color theme="1"/>
      <name val="Cambria"/>
      <family val="1"/>
    </font>
    <font>
      <b/>
      <sz val="10"/>
      <color theme="1"/>
      <name val="Calibri Light"/>
      <family val="1"/>
      <scheme val="major"/>
    </font>
    <font>
      <sz val="11"/>
      <color theme="1"/>
      <name val="Cambria"/>
      <family val="1"/>
    </font>
    <font>
      <b/>
      <sz val="8"/>
      <color theme="1"/>
      <name val="Calibri"/>
      <family val="2"/>
      <scheme val="minor"/>
    </font>
    <font>
      <b/>
      <sz val="11"/>
      <color theme="1"/>
      <name val="Cambria"/>
      <family val="1"/>
    </font>
    <font>
      <vertAlign val="superscript"/>
      <sz val="10"/>
      <color theme="1"/>
      <name val="Cambria"/>
      <family val="1"/>
    </font>
    <font>
      <b/>
      <sz val="9"/>
      <color theme="1"/>
      <name val="Calibri Light"/>
      <family val="2"/>
    </font>
    <font>
      <sz val="10"/>
      <color theme="1"/>
      <name val="Times New Roman"/>
      <family val="1"/>
    </font>
    <font>
      <b/>
      <sz val="10"/>
      <color theme="1"/>
      <name val="Calibri Light"/>
      <family val="2"/>
    </font>
    <font>
      <b/>
      <sz val="8"/>
      <color rgb="FFFF0000"/>
      <name val="Calibri Light"/>
      <family val="1"/>
      <scheme val="major"/>
    </font>
  </fonts>
  <fills count="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1">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164" fontId="4" fillId="0" borderId="0" xfId="0" applyNumberFormat="1" applyFont="1" applyAlignment="1">
      <alignment horizontal="left" vertical="center" wrapText="1"/>
    </xf>
    <xf numFmtId="164" fontId="4" fillId="0" borderId="0" xfId="0" applyNumberFormat="1" applyFont="1" applyAlignment="1">
      <alignment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44" fontId="4" fillId="3" borderId="1" xfId="1" applyFont="1" applyFill="1" applyBorder="1" applyAlignment="1">
      <alignment horizontal="left" vertical="center" wrapText="1"/>
    </xf>
    <xf numFmtId="0" fontId="4" fillId="4" borderId="5" xfId="0" applyFont="1" applyFill="1" applyBorder="1" applyAlignment="1">
      <alignment horizontal="left" vertical="center"/>
    </xf>
    <xf numFmtId="0" fontId="5" fillId="0" borderId="5" xfId="0" applyFont="1" applyBorder="1" applyAlignment="1">
      <alignment horizontal="center" vertical="center" wrapText="1"/>
    </xf>
    <xf numFmtId="0" fontId="6" fillId="0" borderId="5" xfId="0" applyFont="1" applyBorder="1" applyAlignment="1">
      <alignment vertical="top" wrapText="1"/>
    </xf>
    <xf numFmtId="0" fontId="2" fillId="0" borderId="5" xfId="0" applyFont="1" applyBorder="1" applyAlignment="1">
      <alignment horizontal="left" vertical="center" wrapText="1"/>
    </xf>
    <xf numFmtId="44" fontId="4" fillId="4" borderId="5" xfId="1" applyFont="1" applyFill="1" applyBorder="1" applyAlignment="1">
      <alignment horizontal="left" vertical="center" wrapText="1"/>
    </xf>
    <xf numFmtId="44" fontId="7" fillId="4" borderId="5" xfId="1" applyFont="1" applyFill="1" applyBorder="1" applyAlignment="1">
      <alignment horizontal="left" vertical="center" wrapText="1"/>
    </xf>
    <xf numFmtId="14" fontId="4" fillId="4" borderId="5" xfId="1" applyNumberFormat="1" applyFont="1" applyFill="1" applyBorder="1" applyAlignment="1">
      <alignment horizontal="left" vertical="center" wrapText="1"/>
    </xf>
    <xf numFmtId="0" fontId="4" fillId="4" borderId="5" xfId="0" applyFont="1" applyFill="1" applyBorder="1" applyAlignment="1">
      <alignment horizontal="left" vertical="center" wrapText="1"/>
    </xf>
    <xf numFmtId="0" fontId="5" fillId="0" borderId="5" xfId="0" applyFont="1" applyBorder="1" applyAlignment="1">
      <alignment vertical="center" wrapText="1"/>
    </xf>
    <xf numFmtId="0" fontId="8" fillId="4" borderId="5" xfId="0" applyFont="1" applyFill="1" applyBorder="1" applyAlignment="1">
      <alignment horizontal="left" vertical="center" wrapText="1"/>
    </xf>
    <xf numFmtId="0" fontId="9" fillId="0" borderId="5" xfId="0" applyFont="1" applyBorder="1" applyAlignment="1">
      <alignment vertical="center" wrapText="1"/>
    </xf>
    <xf numFmtId="0" fontId="5" fillId="0" borderId="5" xfId="0" applyFont="1" applyBorder="1" applyAlignment="1">
      <alignment vertical="center"/>
    </xf>
    <xf numFmtId="165" fontId="4" fillId="0" borderId="0" xfId="0" applyNumberFormat="1" applyFont="1" applyAlignment="1">
      <alignment horizontal="left" vertical="center" wrapText="1"/>
    </xf>
    <xf numFmtId="166" fontId="4" fillId="3" borderId="1" xfId="0" applyNumberFormat="1" applyFont="1" applyFill="1" applyBorder="1" applyAlignment="1">
      <alignment horizontal="left" vertical="center" wrapText="1"/>
    </xf>
    <xf numFmtId="0" fontId="12" fillId="0" borderId="5" xfId="0" applyFont="1" applyBorder="1" applyAlignment="1">
      <alignment horizontal="center" vertical="center" wrapText="1"/>
    </xf>
    <xf numFmtId="0" fontId="13" fillId="0" borderId="5" xfId="0" applyFont="1" applyBorder="1" applyAlignment="1">
      <alignment vertical="top" wrapText="1"/>
    </xf>
    <xf numFmtId="0" fontId="12" fillId="0" borderId="5" xfId="0" applyFont="1" applyBorder="1" applyAlignment="1">
      <alignment vertical="center" wrapText="1"/>
    </xf>
    <xf numFmtId="0" fontId="9" fillId="0" borderId="5" xfId="0" applyFont="1" applyBorder="1" applyAlignment="1">
      <alignment horizontal="center" vertical="center"/>
    </xf>
    <xf numFmtId="0" fontId="14" fillId="0" borderId="5" xfId="0" applyFont="1" applyBorder="1" applyAlignment="1">
      <alignment wrapText="1"/>
    </xf>
    <xf numFmtId="0" fontId="1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6" fillId="0" borderId="0" xfId="0" applyFont="1" applyAlignment="1">
      <alignment vertical="top" wrapText="1"/>
    </xf>
    <xf numFmtId="0" fontId="4" fillId="2" borderId="5" xfId="0" applyFont="1" applyFill="1" applyBorder="1" applyAlignment="1">
      <alignment horizontal="left" vertical="center"/>
    </xf>
    <xf numFmtId="0" fontId="4" fillId="2" borderId="5" xfId="0" applyFont="1" applyFill="1" applyBorder="1" applyAlignment="1">
      <alignment horizontal="left" vertical="center" wrapText="1"/>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164" fontId="4" fillId="0" borderId="5" xfId="0" applyNumberFormat="1" applyFont="1" applyBorder="1" applyAlignment="1">
      <alignment horizontal="left" vertical="center" wrapText="1"/>
    </xf>
    <xf numFmtId="164" fontId="4" fillId="0" borderId="5" xfId="0" applyNumberFormat="1" applyFont="1" applyBorder="1" applyAlignment="1">
      <alignment vertical="center" wrapText="1"/>
    </xf>
    <xf numFmtId="0" fontId="4" fillId="3" borderId="5" xfId="0" applyFont="1" applyFill="1" applyBorder="1" applyAlignment="1">
      <alignment horizontal="left"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44" fontId="4" fillId="3" borderId="5" xfId="1" applyFont="1" applyFill="1" applyBorder="1" applyAlignment="1">
      <alignment horizontal="left" vertical="center" wrapText="1"/>
    </xf>
    <xf numFmtId="0" fontId="14" fillId="0" borderId="5" xfId="0" applyFont="1" applyBorder="1" applyAlignment="1">
      <alignment vertical="top" wrapText="1"/>
    </xf>
    <xf numFmtId="0" fontId="5" fillId="0" borderId="5" xfId="0" applyFont="1" applyBorder="1" applyAlignment="1">
      <alignment horizontal="left" vertical="center" wrapText="1"/>
    </xf>
    <xf numFmtId="0" fontId="12" fillId="0" borderId="5" xfId="0" applyFont="1" applyBorder="1" applyAlignment="1">
      <alignment vertical="center"/>
    </xf>
    <xf numFmtId="0" fontId="15" fillId="0" borderId="0" xfId="0" applyFont="1" applyAlignment="1">
      <alignment vertical="center" wrapText="1"/>
    </xf>
    <xf numFmtId="0" fontId="14" fillId="0" borderId="0" xfId="0" applyFont="1" applyAlignment="1">
      <alignment vertical="top" wrapText="1"/>
    </xf>
    <xf numFmtId="0" fontId="5" fillId="0" borderId="0" xfId="0" applyFont="1" applyAlignment="1">
      <alignment vertical="center" wrapText="1"/>
    </xf>
    <xf numFmtId="44" fontId="4" fillId="2" borderId="0" xfId="1" applyFont="1" applyFill="1" applyAlignment="1">
      <alignment horizontal="left" vertical="center" wrapText="1"/>
    </xf>
    <xf numFmtId="44" fontId="4" fillId="0" borderId="0" xfId="1" applyFont="1" applyFill="1" applyAlignment="1">
      <alignment horizontal="left" vertical="center" wrapText="1"/>
    </xf>
    <xf numFmtId="44" fontId="4" fillId="0" borderId="0" xfId="1" applyFont="1" applyFill="1" applyAlignment="1">
      <alignment horizontal="left" vertical="center"/>
    </xf>
    <xf numFmtId="44" fontId="4" fillId="0" borderId="0" xfId="1" applyFont="1" applyFill="1" applyAlignment="1">
      <alignment vertical="center" wrapText="1"/>
    </xf>
    <xf numFmtId="44" fontId="4" fillId="3" borderId="1" xfId="1" applyFont="1" applyFill="1" applyBorder="1" applyAlignment="1">
      <alignment horizontal="center" vertical="center" wrapText="1"/>
    </xf>
    <xf numFmtId="14" fontId="4" fillId="2"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44" fontId="4" fillId="0" borderId="0" xfId="0" applyNumberFormat="1" applyFont="1" applyAlignment="1">
      <alignment vertical="center" wrapText="1"/>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5" fillId="0" borderId="0" xfId="0" applyFont="1" applyAlignment="1">
      <alignment horizontal="justify" vertical="center"/>
    </xf>
    <xf numFmtId="0" fontId="0" fillId="0" borderId="5" xfId="0" applyBorder="1" applyAlignment="1">
      <alignment vertical="center"/>
    </xf>
    <xf numFmtId="0" fontId="0" fillId="0" borderId="5" xfId="0" applyBorder="1"/>
    <xf numFmtId="44" fontId="18" fillId="0" borderId="5" xfId="1" applyFont="1" applyBorder="1" applyAlignment="1">
      <alignment vertical="center"/>
    </xf>
    <xf numFmtId="14" fontId="2" fillId="0" borderId="5" xfId="0" applyNumberFormat="1" applyFont="1" applyBorder="1" applyAlignment="1">
      <alignment horizontal="left" vertical="center"/>
    </xf>
    <xf numFmtId="0" fontId="5" fillId="0" borderId="0" xfId="0" applyFont="1" applyAlignment="1">
      <alignment vertical="top" wrapText="1"/>
    </xf>
    <xf numFmtId="0" fontId="9" fillId="0" borderId="5" xfId="0" applyFont="1" applyBorder="1" applyAlignment="1">
      <alignment horizontal="left" vertical="center" wrapText="1"/>
    </xf>
    <xf numFmtId="44" fontId="4" fillId="4" borderId="6" xfId="1"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center" vertical="center" wrapText="1"/>
    </xf>
    <xf numFmtId="0" fontId="15" fillId="0" borderId="5" xfId="0" applyFont="1" applyBorder="1" applyAlignment="1">
      <alignment vertical="center"/>
    </xf>
    <xf numFmtId="0" fontId="15" fillId="0" borderId="5" xfId="0" applyFont="1" applyBorder="1" applyAlignment="1">
      <alignment vertical="center" wrapText="1"/>
    </xf>
    <xf numFmtId="0" fontId="17" fillId="0" borderId="5" xfId="0" applyFont="1" applyBorder="1" applyAlignment="1">
      <alignment vertical="top" wrapText="1"/>
    </xf>
    <xf numFmtId="166" fontId="4" fillId="3" borderId="1" xfId="1" applyNumberFormat="1" applyFont="1" applyFill="1" applyBorder="1" applyAlignment="1">
      <alignment horizontal="left" vertical="center" wrapText="1"/>
    </xf>
    <xf numFmtId="0" fontId="19" fillId="0" borderId="5" xfId="0" applyFont="1" applyBorder="1" applyAlignment="1">
      <alignment vertical="center" wrapText="1"/>
    </xf>
    <xf numFmtId="0" fontId="12" fillId="0" borderId="0" xfId="0" applyFont="1" applyAlignment="1">
      <alignment horizontal="center" vertical="center"/>
    </xf>
    <xf numFmtId="49" fontId="4" fillId="4" borderId="5" xfId="1" applyNumberFormat="1" applyFont="1" applyFill="1" applyBorder="1" applyAlignment="1">
      <alignment horizontal="left" vertical="center" wrapText="1"/>
    </xf>
    <xf numFmtId="44" fontId="2" fillId="0" borderId="5" xfId="0" applyNumberFormat="1" applyFont="1" applyBorder="1" applyAlignment="1">
      <alignment horizontal="left" vertical="center" wrapText="1"/>
    </xf>
    <xf numFmtId="0" fontId="13" fillId="0" borderId="0" xfId="0" applyFont="1" applyAlignment="1">
      <alignment vertical="top" wrapText="1"/>
    </xf>
    <xf numFmtId="0" fontId="12" fillId="0" borderId="0" xfId="0" applyFont="1" applyAlignment="1">
      <alignment horizontal="center" vertical="center" wrapText="1"/>
    </xf>
    <xf numFmtId="0" fontId="12" fillId="0" borderId="0" xfId="0" applyFont="1" applyAlignment="1">
      <alignment vertical="center"/>
    </xf>
    <xf numFmtId="14" fontId="2" fillId="0" borderId="5" xfId="0" applyNumberFormat="1" applyFont="1" applyBorder="1" applyAlignment="1">
      <alignment horizontal="left" vertical="center" wrapText="1"/>
    </xf>
    <xf numFmtId="0" fontId="16"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2" fillId="0" borderId="5" xfId="0" applyFont="1" applyBorder="1" applyAlignment="1">
      <alignment horizontal="center" vertical="center"/>
    </xf>
    <xf numFmtId="0" fontId="5" fillId="0" borderId="0" xfId="0" applyFont="1" applyAlignment="1">
      <alignment horizontal="center" vertical="center" wrapText="1"/>
    </xf>
    <xf numFmtId="0" fontId="13" fillId="0" borderId="5" xfId="0" applyFont="1" applyBorder="1" applyAlignment="1">
      <alignment wrapText="1"/>
    </xf>
    <xf numFmtId="0" fontId="17" fillId="0" borderId="0" xfId="0" applyFont="1" applyAlignment="1">
      <alignment vertical="top" wrapText="1"/>
    </xf>
    <xf numFmtId="0" fontId="14" fillId="0" borderId="0" xfId="0" applyFont="1" applyAlignment="1">
      <alignment wrapText="1"/>
    </xf>
    <xf numFmtId="44" fontId="4" fillId="0" borderId="5" xfId="1" applyFont="1" applyBorder="1" applyAlignment="1">
      <alignment vertical="center"/>
    </xf>
    <xf numFmtId="14" fontId="18" fillId="0" borderId="5" xfId="0" applyNumberFormat="1" applyFont="1" applyBorder="1" applyAlignment="1">
      <alignment horizontal="left" vertical="center"/>
    </xf>
    <xf numFmtId="0" fontId="19" fillId="0" borderId="0" xfId="0" applyFont="1" applyAlignment="1">
      <alignment horizontal="center" vertical="center" wrapText="1"/>
    </xf>
    <xf numFmtId="0" fontId="15" fillId="0" borderId="0" xfId="0" applyFont="1" applyAlignment="1">
      <alignment horizontal="center" vertical="center"/>
    </xf>
    <xf numFmtId="0" fontId="5" fillId="0" borderId="5" xfId="0" applyFont="1" applyBorder="1" applyAlignment="1">
      <alignment horizontal="justify" vertical="center"/>
    </xf>
    <xf numFmtId="0" fontId="17" fillId="0" borderId="5" xfId="0" applyFont="1" applyBorder="1" applyAlignment="1">
      <alignment horizontal="justify" vertical="center"/>
    </xf>
    <xf numFmtId="0" fontId="15" fillId="0" borderId="5" xfId="0" applyFont="1" applyBorder="1" applyAlignment="1">
      <alignment horizontal="center" vertical="center"/>
    </xf>
    <xf numFmtId="0" fontId="21" fillId="0" borderId="5" xfId="0" applyFont="1" applyBorder="1" applyAlignment="1">
      <alignment horizontal="center" vertical="center" wrapText="1"/>
    </xf>
    <xf numFmtId="0" fontId="22" fillId="0" borderId="5" xfId="0" applyFont="1" applyBorder="1" applyAlignment="1">
      <alignment vertical="top" wrapText="1"/>
    </xf>
    <xf numFmtId="0" fontId="23" fillId="0" borderId="5" xfId="0" applyFont="1" applyBorder="1" applyAlignment="1">
      <alignment horizontal="center" vertical="center" wrapText="1"/>
    </xf>
    <xf numFmtId="0" fontId="12" fillId="0" borderId="0" xfId="0" applyFont="1" applyAlignment="1">
      <alignment vertical="center" wrapText="1"/>
    </xf>
    <xf numFmtId="0" fontId="24" fillId="0" borderId="5" xfId="0" applyFont="1" applyBorder="1" applyAlignment="1">
      <alignment horizontal="center" vertical="center" wrapText="1"/>
    </xf>
    <xf numFmtId="0" fontId="19" fillId="0" borderId="5" xfId="0" applyFont="1" applyBorder="1" applyAlignment="1">
      <alignment horizontal="center" vertical="center"/>
    </xf>
    <xf numFmtId="0" fontId="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4" fillId="4" borderId="1" xfId="0" applyFont="1" applyFill="1" applyBorder="1" applyAlignment="1">
      <alignment horizontal="left" vertical="center"/>
    </xf>
    <xf numFmtId="0" fontId="2" fillId="0" borderId="1" xfId="0" applyFont="1" applyBorder="1" applyAlignment="1">
      <alignment horizontal="left" vertical="center" wrapText="1"/>
    </xf>
    <xf numFmtId="44" fontId="2" fillId="0" borderId="1" xfId="0" applyNumberFormat="1" applyFont="1" applyBorder="1" applyAlignment="1">
      <alignment horizontal="left" vertical="center" wrapText="1"/>
    </xf>
    <xf numFmtId="44" fontId="7" fillId="4" borderId="1" xfId="1" applyFont="1" applyFill="1" applyBorder="1" applyAlignment="1">
      <alignment horizontal="left" vertical="center" wrapText="1"/>
    </xf>
    <xf numFmtId="14" fontId="2" fillId="0" borderId="1" xfId="0" applyNumberFormat="1" applyFont="1" applyBorder="1" applyAlignment="1">
      <alignment horizontal="left" vertical="center" wrapText="1"/>
    </xf>
    <xf numFmtId="0" fontId="15" fillId="0" borderId="5" xfId="0" applyFont="1" applyBorder="1" applyAlignment="1">
      <alignment vertical="top"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2" borderId="0" xfId="0" applyFont="1" applyFill="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3" borderId="5"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5"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19050</xdr:rowOff>
    </xdr:from>
    <xdr:to>
      <xdr:col>8</xdr:col>
      <xdr:colOff>643716</xdr:colOff>
      <xdr:row>4</xdr:row>
      <xdr:rowOff>170535</xdr:rowOff>
    </xdr:to>
    <xdr:pic>
      <xdr:nvPicPr>
        <xdr:cNvPr id="2" name="1 Imagen">
          <a:extLst>
            <a:ext uri="{FF2B5EF4-FFF2-40B4-BE49-F238E27FC236}">
              <a16:creationId xmlns:a16="http://schemas.microsoft.com/office/drawing/2014/main" id="{C9F72891-43BD-43FF-ADA0-D2595ACCBC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24900" y="209550"/>
          <a:ext cx="1405716" cy="72298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699807</xdr:colOff>
      <xdr:row>3</xdr:row>
      <xdr:rowOff>170535</xdr:rowOff>
    </xdr:to>
    <xdr:pic>
      <xdr:nvPicPr>
        <xdr:cNvPr id="2" name="1 Imagen">
          <a:extLst>
            <a:ext uri="{FF2B5EF4-FFF2-40B4-BE49-F238E27FC236}">
              <a16:creationId xmlns:a16="http://schemas.microsoft.com/office/drawing/2014/main" id="{4B9834B8-BF5C-4B68-B64E-C1FA8AD7F2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1350" y="19050"/>
          <a:ext cx="1461807" cy="72298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699807</xdr:colOff>
      <xdr:row>3</xdr:row>
      <xdr:rowOff>170535</xdr:rowOff>
    </xdr:to>
    <xdr:pic>
      <xdr:nvPicPr>
        <xdr:cNvPr id="2" name="1 Imagen">
          <a:extLst>
            <a:ext uri="{FF2B5EF4-FFF2-40B4-BE49-F238E27FC236}">
              <a16:creationId xmlns:a16="http://schemas.microsoft.com/office/drawing/2014/main" id="{5B79DA12-8A41-440C-BCEA-8C5CF336A5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0" y="19050"/>
          <a:ext cx="1461807" cy="72298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652182</xdr:colOff>
      <xdr:row>4</xdr:row>
      <xdr:rowOff>8610</xdr:rowOff>
    </xdr:to>
    <xdr:pic>
      <xdr:nvPicPr>
        <xdr:cNvPr id="2" name="1 Imagen">
          <a:extLst>
            <a:ext uri="{FF2B5EF4-FFF2-40B4-BE49-F238E27FC236}">
              <a16:creationId xmlns:a16="http://schemas.microsoft.com/office/drawing/2014/main" id="{8D5DC279-B5B7-4DCD-BAFD-0FEA3C7181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8475" y="209550"/>
          <a:ext cx="1414182" cy="7515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495300</xdr:colOff>
      <xdr:row>0</xdr:row>
      <xdr:rowOff>19050</xdr:rowOff>
    </xdr:from>
    <xdr:to>
      <xdr:col>9</xdr:col>
      <xdr:colOff>433107</xdr:colOff>
      <xdr:row>3</xdr:row>
      <xdr:rowOff>170535</xdr:rowOff>
    </xdr:to>
    <xdr:pic>
      <xdr:nvPicPr>
        <xdr:cNvPr id="3" name="1 Imagen">
          <a:extLst>
            <a:ext uri="{FF2B5EF4-FFF2-40B4-BE49-F238E27FC236}">
              <a16:creationId xmlns:a16="http://schemas.microsoft.com/office/drawing/2014/main" id="{4484F7F4-D2C6-4FC9-B183-2B28EB727F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4275" y="19050"/>
          <a:ext cx="1461807" cy="7229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1</xdr:rowOff>
    </xdr:from>
    <xdr:to>
      <xdr:col>8</xdr:col>
      <xdr:colOff>343384</xdr:colOff>
      <xdr:row>3</xdr:row>
      <xdr:rowOff>154073</xdr:rowOff>
    </xdr:to>
    <xdr:pic>
      <xdr:nvPicPr>
        <xdr:cNvPr id="2" name="1 Imagen">
          <a:extLst>
            <a:ext uri="{FF2B5EF4-FFF2-40B4-BE49-F238E27FC236}">
              <a16:creationId xmlns:a16="http://schemas.microsoft.com/office/drawing/2014/main" id="{60CAB0DD-88A5-42C5-AF0F-D3CD00D2B9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595" y="1"/>
          <a:ext cx="1105384" cy="72557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347382</xdr:colOff>
      <xdr:row>3</xdr:row>
      <xdr:rowOff>170535</xdr:rowOff>
    </xdr:to>
    <xdr:pic>
      <xdr:nvPicPr>
        <xdr:cNvPr id="2" name="1 Imagen">
          <a:extLst>
            <a:ext uri="{FF2B5EF4-FFF2-40B4-BE49-F238E27FC236}">
              <a16:creationId xmlns:a16="http://schemas.microsoft.com/office/drawing/2014/main" id="{DB3E83E0-9209-41E0-BEDB-E436C2DF91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325" y="209550"/>
          <a:ext cx="1109382" cy="7229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xdr:row>
      <xdr:rowOff>19050</xdr:rowOff>
    </xdr:from>
    <xdr:to>
      <xdr:col>8</xdr:col>
      <xdr:colOff>646667</xdr:colOff>
      <xdr:row>4</xdr:row>
      <xdr:rowOff>170535</xdr:rowOff>
    </xdr:to>
    <xdr:pic>
      <xdr:nvPicPr>
        <xdr:cNvPr id="2" name="1 Imagen">
          <a:extLst>
            <a:ext uri="{FF2B5EF4-FFF2-40B4-BE49-F238E27FC236}">
              <a16:creationId xmlns:a16="http://schemas.microsoft.com/office/drawing/2014/main" id="{6A3DD67E-DFF4-4173-88AA-D3F9323E45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209550"/>
          <a:ext cx="1408667" cy="7229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711713</xdr:colOff>
      <xdr:row>3</xdr:row>
      <xdr:rowOff>170535</xdr:rowOff>
    </xdr:to>
    <xdr:pic>
      <xdr:nvPicPr>
        <xdr:cNvPr id="3" name="1 Imagen">
          <a:extLst>
            <a:ext uri="{FF2B5EF4-FFF2-40B4-BE49-F238E27FC236}">
              <a16:creationId xmlns:a16="http://schemas.microsoft.com/office/drawing/2014/main" id="{2D0EE8A3-2802-4619-961C-81935EDDD9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6625" y="19050"/>
          <a:ext cx="1473713" cy="7229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699807</xdr:colOff>
      <xdr:row>4</xdr:row>
      <xdr:rowOff>8610</xdr:rowOff>
    </xdr:to>
    <xdr:pic>
      <xdr:nvPicPr>
        <xdr:cNvPr id="2" name="1 Imagen">
          <a:extLst>
            <a:ext uri="{FF2B5EF4-FFF2-40B4-BE49-F238E27FC236}">
              <a16:creationId xmlns:a16="http://schemas.microsoft.com/office/drawing/2014/main" id="{C6A32574-096D-41C4-8CFB-6D3007F1B5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19050"/>
          <a:ext cx="1461807" cy="7515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495300</xdr:colOff>
      <xdr:row>0</xdr:row>
      <xdr:rowOff>0</xdr:rowOff>
    </xdr:from>
    <xdr:to>
      <xdr:col>8</xdr:col>
      <xdr:colOff>385482</xdr:colOff>
      <xdr:row>3</xdr:row>
      <xdr:rowOff>151485</xdr:rowOff>
    </xdr:to>
    <xdr:pic>
      <xdr:nvPicPr>
        <xdr:cNvPr id="2" name="2 Imagen">
          <a:extLst>
            <a:ext uri="{FF2B5EF4-FFF2-40B4-BE49-F238E27FC236}">
              <a16:creationId xmlns:a16="http://schemas.microsoft.com/office/drawing/2014/main" id="{49F4B80A-DB67-4DC1-B4EE-0A939213CA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5675" y="0"/>
          <a:ext cx="1414182" cy="7229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652182</xdr:colOff>
      <xdr:row>3</xdr:row>
      <xdr:rowOff>170535</xdr:rowOff>
    </xdr:to>
    <xdr:pic>
      <xdr:nvPicPr>
        <xdr:cNvPr id="2" name="1 Imagen">
          <a:extLst>
            <a:ext uri="{FF2B5EF4-FFF2-40B4-BE49-F238E27FC236}">
              <a16:creationId xmlns:a16="http://schemas.microsoft.com/office/drawing/2014/main" id="{46D70294-F9F3-40DB-8541-CB822E110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8475" y="19050"/>
          <a:ext cx="1414182" cy="7229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8</xdr:col>
      <xdr:colOff>654904</xdr:colOff>
      <xdr:row>3</xdr:row>
      <xdr:rowOff>170535</xdr:rowOff>
    </xdr:to>
    <xdr:pic>
      <xdr:nvPicPr>
        <xdr:cNvPr id="2" name="1 Imagen">
          <a:extLst>
            <a:ext uri="{FF2B5EF4-FFF2-40B4-BE49-F238E27FC236}">
              <a16:creationId xmlns:a16="http://schemas.microsoft.com/office/drawing/2014/main" id="{DAFC9419-7E00-472E-B958-9A1826D98B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9050"/>
          <a:ext cx="1416904" cy="72298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06FD-E0C3-480A-B7C7-6491824AA754}">
  <dimension ref="A1:H46"/>
  <sheetViews>
    <sheetView workbookViewId="0">
      <selection activeCell="H1" sqref="H1:I1048576"/>
    </sheetView>
  </sheetViews>
  <sheetFormatPr baseColWidth="10" defaultRowHeight="15" x14ac:dyDescent="0.25"/>
  <cols>
    <col min="1" max="1" width="4.140625" customWidth="1"/>
    <col min="2" max="2" width="19.5703125" customWidth="1"/>
    <col min="3" max="3" width="40.85546875" customWidth="1"/>
  </cols>
  <sheetData>
    <row r="1" spans="1:8" x14ac:dyDescent="0.25">
      <c r="A1" s="1"/>
      <c r="B1" s="2"/>
      <c r="C1" s="2"/>
      <c r="D1" s="2"/>
      <c r="E1" s="2"/>
      <c r="F1" s="2"/>
      <c r="G1" s="2"/>
      <c r="H1" s="2"/>
    </row>
    <row r="2" spans="1:8" ht="15.75" x14ac:dyDescent="0.25">
      <c r="A2" s="114" t="s">
        <v>0</v>
      </c>
      <c r="B2" s="114"/>
      <c r="C2" s="114"/>
      <c r="D2" s="114"/>
      <c r="E2" s="114"/>
      <c r="F2" s="114"/>
      <c r="G2" s="114"/>
      <c r="H2" s="114"/>
    </row>
    <row r="3" spans="1:8" ht="15.75" x14ac:dyDescent="0.25">
      <c r="A3" s="114" t="s">
        <v>1</v>
      </c>
      <c r="B3" s="114"/>
      <c r="C3" s="114"/>
      <c r="D3" s="114"/>
      <c r="E3" s="114"/>
      <c r="F3" s="114"/>
      <c r="G3" s="114"/>
      <c r="H3" s="114"/>
    </row>
    <row r="4" spans="1:8" ht="15.75" x14ac:dyDescent="0.25">
      <c r="A4" s="114" t="s">
        <v>2</v>
      </c>
      <c r="B4" s="114"/>
      <c r="C4" s="114"/>
      <c r="D4" s="114"/>
      <c r="E4" s="114"/>
      <c r="F4" s="114"/>
      <c r="G4" s="114"/>
      <c r="H4" s="114"/>
    </row>
    <row r="5" spans="1:8" x14ac:dyDescent="0.25">
      <c r="A5" s="3"/>
      <c r="B5" s="4"/>
      <c r="C5" s="4"/>
      <c r="D5" s="4"/>
      <c r="E5" s="4"/>
      <c r="F5" s="4"/>
      <c r="G5" s="4"/>
      <c r="H5" s="4"/>
    </row>
    <row r="6" spans="1:8" ht="20.25" customHeight="1" x14ac:dyDescent="0.25">
      <c r="A6" s="5" t="s">
        <v>3</v>
      </c>
      <c r="B6" s="6"/>
      <c r="C6" s="115" t="s">
        <v>4</v>
      </c>
      <c r="D6" s="115"/>
      <c r="E6" s="115"/>
      <c r="F6" s="115"/>
      <c r="G6" s="115"/>
      <c r="H6" s="115"/>
    </row>
    <row r="7" spans="1:8" x14ac:dyDescent="0.25">
      <c r="A7" s="5" t="s">
        <v>5</v>
      </c>
      <c r="B7" s="6"/>
      <c r="C7" s="115" t="s">
        <v>6</v>
      </c>
      <c r="D7" s="115"/>
      <c r="E7" s="6"/>
      <c r="F7" s="6"/>
      <c r="G7" s="6"/>
      <c r="H7" s="6"/>
    </row>
    <row r="8" spans="1:8" x14ac:dyDescent="0.25">
      <c r="A8" s="5" t="s">
        <v>7</v>
      </c>
      <c r="B8" s="6"/>
      <c r="C8" s="6" t="s">
        <v>8</v>
      </c>
      <c r="D8" s="6"/>
      <c r="E8" s="6"/>
      <c r="F8" s="6"/>
      <c r="G8" s="6"/>
      <c r="H8" s="6"/>
    </row>
    <row r="9" spans="1:8" ht="23.25" customHeight="1" x14ac:dyDescent="0.25">
      <c r="A9" s="116" t="s">
        <v>9</v>
      </c>
      <c r="B9" s="116"/>
      <c r="C9" s="7">
        <v>30000</v>
      </c>
      <c r="D9" s="6"/>
      <c r="E9" s="6"/>
      <c r="F9" s="6"/>
      <c r="G9" s="6"/>
      <c r="H9" s="6"/>
    </row>
    <row r="10" spans="1:8" x14ac:dyDescent="0.25">
      <c r="A10" s="5" t="s">
        <v>10</v>
      </c>
      <c r="B10" s="6"/>
      <c r="C10" s="7">
        <f>SUM(F15:F95)</f>
        <v>6824.1600000000008</v>
      </c>
      <c r="D10" s="5" t="s">
        <v>11</v>
      </c>
      <c r="E10" s="5"/>
      <c r="F10" s="5"/>
      <c r="G10" s="8" t="s">
        <v>12</v>
      </c>
      <c r="H10" s="6"/>
    </row>
    <row r="11" spans="1:8" ht="20.25" customHeight="1" x14ac:dyDescent="0.25">
      <c r="A11" s="5" t="s">
        <v>13</v>
      </c>
      <c r="B11" s="6"/>
      <c r="C11" s="7">
        <f>+C9-C10</f>
        <v>23175.84</v>
      </c>
      <c r="D11" s="6"/>
      <c r="E11" s="6"/>
      <c r="F11" s="6"/>
      <c r="G11" s="6"/>
      <c r="H11" s="6"/>
    </row>
    <row r="12" spans="1:8" x14ac:dyDescent="0.25">
      <c r="A12" s="5"/>
      <c r="B12" s="6"/>
      <c r="C12" s="6"/>
      <c r="D12" s="6"/>
      <c r="E12" s="6"/>
      <c r="F12" s="6"/>
      <c r="G12" s="6"/>
      <c r="H12" s="6"/>
    </row>
    <row r="13" spans="1:8" x14ac:dyDescent="0.25">
      <c r="A13" s="9" t="s">
        <v>14</v>
      </c>
      <c r="B13" s="10" t="s">
        <v>15</v>
      </c>
      <c r="C13" s="10" t="s">
        <v>16</v>
      </c>
      <c r="D13" s="10" t="s">
        <v>17</v>
      </c>
      <c r="E13" s="10" t="s">
        <v>18</v>
      </c>
      <c r="F13" s="10" t="s">
        <v>19</v>
      </c>
      <c r="G13" s="10" t="s">
        <v>20</v>
      </c>
      <c r="H13" s="10" t="s">
        <v>23</v>
      </c>
    </row>
    <row r="14" spans="1:8" x14ac:dyDescent="0.25">
      <c r="A14" s="111" t="s">
        <v>46</v>
      </c>
      <c r="B14" s="112"/>
      <c r="C14" s="112"/>
      <c r="D14" s="113"/>
      <c r="E14" s="11"/>
      <c r="F14" s="11"/>
      <c r="G14" s="12">
        <v>13402.43</v>
      </c>
      <c r="H14" s="11"/>
    </row>
    <row r="15" spans="1:8" ht="79.5" customHeight="1" x14ac:dyDescent="0.25">
      <c r="A15" s="13">
        <v>1</v>
      </c>
      <c r="B15" s="21" t="s">
        <v>50</v>
      </c>
      <c r="C15" s="15" t="s">
        <v>51</v>
      </c>
      <c r="D15" s="21" t="s">
        <v>52</v>
      </c>
      <c r="E15" s="16"/>
      <c r="F15" s="17">
        <v>50.61</v>
      </c>
      <c r="G15" s="18">
        <f>G14-F15</f>
        <v>13351.82</v>
      </c>
      <c r="H15" s="19">
        <v>45030</v>
      </c>
    </row>
    <row r="16" spans="1:8" ht="84" x14ac:dyDescent="0.25">
      <c r="A16" s="13">
        <v>2</v>
      </c>
      <c r="B16" s="21" t="s">
        <v>53</v>
      </c>
      <c r="C16" s="15" t="s">
        <v>54</v>
      </c>
      <c r="D16" s="20" t="s">
        <v>55</v>
      </c>
      <c r="E16" s="20"/>
      <c r="F16" s="17">
        <v>100</v>
      </c>
      <c r="G16" s="18">
        <f t="shared" ref="G16:G46" si="0">G15-F16</f>
        <v>13251.82</v>
      </c>
      <c r="H16" s="19">
        <v>45033</v>
      </c>
    </row>
    <row r="17" spans="1:8" ht="76.5" x14ac:dyDescent="0.25">
      <c r="A17" s="13">
        <v>3</v>
      </c>
      <c r="B17" s="72" t="s">
        <v>56</v>
      </c>
      <c r="C17" s="45" t="s">
        <v>57</v>
      </c>
      <c r="D17" s="72" t="s">
        <v>58</v>
      </c>
      <c r="E17" s="16"/>
      <c r="F17" s="17">
        <v>400</v>
      </c>
      <c r="G17" s="18">
        <f t="shared" si="0"/>
        <v>12851.82</v>
      </c>
      <c r="H17" s="19">
        <v>45034</v>
      </c>
    </row>
    <row r="18" spans="1:8" ht="85.5" x14ac:dyDescent="0.25">
      <c r="A18" s="13">
        <v>4</v>
      </c>
      <c r="B18" s="72" t="s">
        <v>59</v>
      </c>
      <c r="C18" s="73" t="s">
        <v>60</v>
      </c>
      <c r="D18" s="72" t="s">
        <v>61</v>
      </c>
      <c r="E18" s="16"/>
      <c r="F18" s="17">
        <v>83.7</v>
      </c>
      <c r="G18" s="18">
        <f t="shared" si="0"/>
        <v>12768.119999999999</v>
      </c>
      <c r="H18" s="19"/>
    </row>
    <row r="19" spans="1:8" ht="86.25" customHeight="1" x14ac:dyDescent="0.25">
      <c r="A19" s="13">
        <v>5</v>
      </c>
      <c r="B19" s="75" t="s">
        <v>62</v>
      </c>
      <c r="C19" s="45" t="s">
        <v>63</v>
      </c>
      <c r="D19" s="23" t="s">
        <v>55</v>
      </c>
      <c r="E19" s="16"/>
      <c r="F19" s="17">
        <v>208.33</v>
      </c>
      <c r="G19" s="18">
        <f t="shared" si="0"/>
        <v>12559.789999999999</v>
      </c>
      <c r="H19" s="19">
        <v>45044</v>
      </c>
    </row>
    <row r="20" spans="1:8" ht="110.25" x14ac:dyDescent="0.25">
      <c r="A20" s="13">
        <v>6</v>
      </c>
      <c r="B20" s="72" t="s">
        <v>64</v>
      </c>
      <c r="C20" s="28" t="s">
        <v>65</v>
      </c>
      <c r="D20" s="23" t="s">
        <v>55</v>
      </c>
      <c r="E20" s="16"/>
      <c r="F20" s="17">
        <v>400</v>
      </c>
      <c r="G20" s="18">
        <f t="shared" si="0"/>
        <v>12159.789999999999</v>
      </c>
      <c r="H20" s="19">
        <v>45044</v>
      </c>
    </row>
    <row r="21" spans="1:8" ht="126" x14ac:dyDescent="0.25">
      <c r="A21" s="13">
        <v>7</v>
      </c>
      <c r="B21" s="72" t="s">
        <v>66</v>
      </c>
      <c r="C21" s="28" t="s">
        <v>67</v>
      </c>
      <c r="D21" s="16" t="s">
        <v>55</v>
      </c>
      <c r="E21" s="16"/>
      <c r="F21" s="17">
        <v>365</v>
      </c>
      <c r="G21" s="18">
        <f t="shared" si="0"/>
        <v>11794.789999999999</v>
      </c>
      <c r="H21" s="19">
        <v>45044</v>
      </c>
    </row>
    <row r="22" spans="1:8" ht="78.75" x14ac:dyDescent="0.25">
      <c r="A22" s="13">
        <v>8</v>
      </c>
      <c r="B22" s="29" t="s">
        <v>68</v>
      </c>
      <c r="C22" s="28" t="s">
        <v>69</v>
      </c>
      <c r="D22" s="29" t="s">
        <v>70</v>
      </c>
      <c r="E22" s="16"/>
      <c r="F22" s="17">
        <v>277.5</v>
      </c>
      <c r="G22" s="18">
        <f t="shared" si="0"/>
        <v>11517.289999999999</v>
      </c>
      <c r="H22" s="19">
        <v>45044</v>
      </c>
    </row>
    <row r="23" spans="1:8" ht="142.5" x14ac:dyDescent="0.25">
      <c r="A23" s="13">
        <v>9</v>
      </c>
      <c r="B23" s="32" t="s">
        <v>71</v>
      </c>
      <c r="C23" s="73" t="s">
        <v>72</v>
      </c>
      <c r="D23" s="72" t="s">
        <v>73</v>
      </c>
      <c r="E23" s="16"/>
      <c r="F23" s="17">
        <v>285.25</v>
      </c>
      <c r="G23" s="18">
        <f t="shared" si="0"/>
        <v>11232.039999999999</v>
      </c>
      <c r="H23" s="19">
        <v>45050</v>
      </c>
    </row>
    <row r="24" spans="1:8" ht="89.25" x14ac:dyDescent="0.25">
      <c r="A24" s="13">
        <v>10</v>
      </c>
      <c r="B24" s="72" t="s">
        <v>53</v>
      </c>
      <c r="C24" s="45" t="s">
        <v>74</v>
      </c>
      <c r="D24" s="47" t="s">
        <v>55</v>
      </c>
      <c r="E24" s="16"/>
      <c r="F24" s="17">
        <v>80</v>
      </c>
      <c r="G24" s="18">
        <f t="shared" si="0"/>
        <v>11152.039999999999</v>
      </c>
      <c r="H24" s="19">
        <v>45049</v>
      </c>
    </row>
    <row r="25" spans="1:8" ht="128.25" x14ac:dyDescent="0.25">
      <c r="A25" s="13">
        <v>11</v>
      </c>
      <c r="B25" s="72" t="s">
        <v>75</v>
      </c>
      <c r="C25" s="73" t="s">
        <v>76</v>
      </c>
      <c r="D25" s="23" t="s">
        <v>77</v>
      </c>
      <c r="E25" s="16"/>
      <c r="F25" s="17">
        <v>160</v>
      </c>
      <c r="G25" s="18">
        <f t="shared" si="0"/>
        <v>10992.039999999999</v>
      </c>
      <c r="H25" s="19">
        <v>45057</v>
      </c>
    </row>
    <row r="26" spans="1:8" ht="102" x14ac:dyDescent="0.25">
      <c r="A26" s="13">
        <v>12</v>
      </c>
      <c r="B26" s="72" t="s">
        <v>75</v>
      </c>
      <c r="C26" s="45" t="s">
        <v>78</v>
      </c>
      <c r="D26" s="23" t="s">
        <v>55</v>
      </c>
      <c r="E26" s="16"/>
      <c r="F26" s="17">
        <v>110</v>
      </c>
      <c r="G26" s="18">
        <f t="shared" si="0"/>
        <v>10882.039999999999</v>
      </c>
      <c r="H26" s="19">
        <v>45058</v>
      </c>
    </row>
    <row r="27" spans="1:8" ht="76.5" x14ac:dyDescent="0.25">
      <c r="A27" s="22">
        <v>13</v>
      </c>
      <c r="B27" s="72" t="s">
        <v>50</v>
      </c>
      <c r="C27" s="45" t="s">
        <v>79</v>
      </c>
      <c r="D27" s="72" t="s">
        <v>80</v>
      </c>
      <c r="E27" s="16"/>
      <c r="F27" s="17">
        <v>68.67</v>
      </c>
      <c r="G27" s="18">
        <f t="shared" si="0"/>
        <v>10813.369999999999</v>
      </c>
      <c r="H27" s="19">
        <v>45058</v>
      </c>
    </row>
    <row r="28" spans="1:8" ht="51" x14ac:dyDescent="0.25">
      <c r="A28" s="13">
        <v>14</v>
      </c>
      <c r="B28" s="75" t="s">
        <v>68</v>
      </c>
      <c r="C28" s="45" t="s">
        <v>81</v>
      </c>
      <c r="D28" s="75" t="s">
        <v>82</v>
      </c>
      <c r="E28" s="16"/>
      <c r="F28" s="17">
        <v>990</v>
      </c>
      <c r="G28" s="18">
        <f t="shared" si="0"/>
        <v>9823.369999999999</v>
      </c>
      <c r="H28" s="19">
        <v>45061</v>
      </c>
    </row>
    <row r="29" spans="1:8" ht="71.25" x14ac:dyDescent="0.25">
      <c r="A29" s="13">
        <v>15</v>
      </c>
      <c r="B29" s="47" t="s">
        <v>83</v>
      </c>
      <c r="C29" s="73" t="s">
        <v>84</v>
      </c>
      <c r="D29" s="75" t="s">
        <v>85</v>
      </c>
      <c r="E29" s="16"/>
      <c r="F29" s="17">
        <v>71.900000000000006</v>
      </c>
      <c r="G29" s="18">
        <f t="shared" si="0"/>
        <v>9751.4699999999993</v>
      </c>
      <c r="H29" s="19">
        <v>45061</v>
      </c>
    </row>
    <row r="30" spans="1:8" ht="85.5" x14ac:dyDescent="0.25">
      <c r="A30" s="13">
        <v>16</v>
      </c>
      <c r="B30" s="47" t="s">
        <v>86</v>
      </c>
      <c r="C30" s="73" t="s">
        <v>87</v>
      </c>
      <c r="D30" s="27" t="s">
        <v>88</v>
      </c>
      <c r="E30" s="16"/>
      <c r="F30" s="17">
        <v>733.5</v>
      </c>
      <c r="G30" s="18">
        <f t="shared" si="0"/>
        <v>9017.9699999999993</v>
      </c>
      <c r="H30" s="19">
        <v>45062</v>
      </c>
    </row>
    <row r="31" spans="1:8" ht="63.75" x14ac:dyDescent="0.25">
      <c r="A31" s="13">
        <v>17</v>
      </c>
      <c r="B31" s="32" t="s">
        <v>89</v>
      </c>
      <c r="C31" s="45" t="s">
        <v>90</v>
      </c>
      <c r="D31" s="32" t="s">
        <v>91</v>
      </c>
      <c r="E31" s="16"/>
      <c r="F31" s="17">
        <v>80</v>
      </c>
      <c r="G31" s="18">
        <f t="shared" si="0"/>
        <v>8937.9699999999993</v>
      </c>
      <c r="H31" s="19">
        <v>45076</v>
      </c>
    </row>
    <row r="32" spans="1:8" ht="63.75" x14ac:dyDescent="0.25">
      <c r="A32" s="13">
        <v>18</v>
      </c>
      <c r="B32" s="32" t="s">
        <v>66</v>
      </c>
      <c r="C32" s="45" t="s">
        <v>92</v>
      </c>
      <c r="D32" s="85" t="s">
        <v>55</v>
      </c>
      <c r="E32" s="16"/>
      <c r="F32" s="17">
        <v>365</v>
      </c>
      <c r="G32" s="18">
        <f t="shared" si="0"/>
        <v>8572.9699999999993</v>
      </c>
      <c r="H32" s="19">
        <v>45077</v>
      </c>
    </row>
    <row r="33" spans="1:8" ht="63.75" x14ac:dyDescent="0.25">
      <c r="A33" s="13">
        <v>19</v>
      </c>
      <c r="B33" s="32" t="s">
        <v>93</v>
      </c>
      <c r="C33" s="45" t="s">
        <v>94</v>
      </c>
      <c r="D33" s="85" t="s">
        <v>55</v>
      </c>
      <c r="E33" s="16"/>
      <c r="F33" s="17">
        <v>400</v>
      </c>
      <c r="G33" s="18">
        <f t="shared" si="0"/>
        <v>8172.9699999999993</v>
      </c>
      <c r="H33" s="19">
        <v>45077</v>
      </c>
    </row>
    <row r="34" spans="1:8" ht="51" x14ac:dyDescent="0.25">
      <c r="A34" s="13">
        <v>20</v>
      </c>
      <c r="B34" s="32" t="s">
        <v>62</v>
      </c>
      <c r="C34" s="45" t="s">
        <v>95</v>
      </c>
      <c r="D34" s="85" t="s">
        <v>55</v>
      </c>
      <c r="E34" s="16"/>
      <c r="F34" s="17">
        <v>208.33</v>
      </c>
      <c r="G34" s="18">
        <f t="shared" si="0"/>
        <v>7964.6399999999994</v>
      </c>
      <c r="H34" s="19">
        <v>45077</v>
      </c>
    </row>
    <row r="35" spans="1:8" ht="76.5" x14ac:dyDescent="0.25">
      <c r="A35" s="13">
        <v>21</v>
      </c>
      <c r="B35" s="32" t="s">
        <v>96</v>
      </c>
      <c r="C35" s="45" t="s">
        <v>97</v>
      </c>
      <c r="D35" s="32" t="s">
        <v>98</v>
      </c>
      <c r="E35" s="77"/>
      <c r="F35" s="17">
        <v>144</v>
      </c>
      <c r="G35" s="18">
        <f t="shared" si="0"/>
        <v>7820.6399999999994</v>
      </c>
      <c r="H35" s="19">
        <v>45084</v>
      </c>
    </row>
    <row r="36" spans="1:8" ht="51" x14ac:dyDescent="0.25">
      <c r="A36" s="13">
        <v>22</v>
      </c>
      <c r="B36" s="32" t="s">
        <v>89</v>
      </c>
      <c r="C36" s="45" t="s">
        <v>99</v>
      </c>
      <c r="D36" s="32" t="s">
        <v>100</v>
      </c>
      <c r="E36" s="16"/>
      <c r="F36" s="17">
        <v>96</v>
      </c>
      <c r="G36" s="18">
        <f t="shared" si="0"/>
        <v>7724.6399999999994</v>
      </c>
      <c r="H36" s="19"/>
    </row>
    <row r="37" spans="1:8" ht="51" x14ac:dyDescent="0.25">
      <c r="A37" s="13">
        <v>23</v>
      </c>
      <c r="B37" s="32" t="s">
        <v>101</v>
      </c>
      <c r="C37" s="45" t="s">
        <v>102</v>
      </c>
      <c r="D37" s="32" t="s">
        <v>103</v>
      </c>
      <c r="E37" s="16"/>
      <c r="F37" s="78">
        <v>26</v>
      </c>
      <c r="G37" s="18">
        <f t="shared" si="0"/>
        <v>7698.6399999999994</v>
      </c>
      <c r="H37" s="19">
        <v>45084</v>
      </c>
    </row>
    <row r="38" spans="1:8" ht="94.5" x14ac:dyDescent="0.25">
      <c r="A38" s="13">
        <v>24</v>
      </c>
      <c r="B38" s="32" t="s">
        <v>89</v>
      </c>
      <c r="C38" s="28" t="s">
        <v>104</v>
      </c>
      <c r="D38" s="27" t="s">
        <v>105</v>
      </c>
      <c r="E38" s="16"/>
      <c r="F38" s="78">
        <v>30</v>
      </c>
      <c r="G38" s="18">
        <f t="shared" si="0"/>
        <v>7668.6399999999994</v>
      </c>
      <c r="H38" s="19">
        <v>45097</v>
      </c>
    </row>
    <row r="39" spans="1:8" ht="78.75" x14ac:dyDescent="0.25">
      <c r="A39" s="13">
        <v>25</v>
      </c>
      <c r="B39" s="27" t="s">
        <v>106</v>
      </c>
      <c r="C39" s="28" t="s">
        <v>107</v>
      </c>
      <c r="D39" s="85" t="s">
        <v>108</v>
      </c>
      <c r="E39" s="16"/>
      <c r="F39" s="78">
        <v>113</v>
      </c>
      <c r="G39" s="18">
        <f t="shared" si="0"/>
        <v>7555.6399999999994</v>
      </c>
      <c r="H39" s="19">
        <v>45098</v>
      </c>
    </row>
    <row r="40" spans="1:8" ht="126" x14ac:dyDescent="0.25">
      <c r="A40" s="13">
        <v>26</v>
      </c>
      <c r="B40" s="47" t="s">
        <v>109</v>
      </c>
      <c r="C40" s="28" t="s">
        <v>110</v>
      </c>
      <c r="D40" s="27" t="s">
        <v>111</v>
      </c>
      <c r="E40" s="16"/>
      <c r="F40" s="78">
        <v>95.92</v>
      </c>
      <c r="G40" s="18">
        <f t="shared" si="0"/>
        <v>7459.7199999999993</v>
      </c>
      <c r="H40" s="82">
        <v>45098</v>
      </c>
    </row>
    <row r="41" spans="1:8" ht="89.25" x14ac:dyDescent="0.25">
      <c r="A41" s="63"/>
      <c r="B41" s="80" t="s">
        <v>86</v>
      </c>
      <c r="C41" s="49" t="s">
        <v>357</v>
      </c>
      <c r="D41" s="80" t="s">
        <v>358</v>
      </c>
      <c r="E41" s="16"/>
      <c r="F41" s="78">
        <v>46.5</v>
      </c>
      <c r="G41" s="18" t="e">
        <f>#REF!-F41</f>
        <v>#REF!</v>
      </c>
      <c r="H41" s="82">
        <v>45105</v>
      </c>
    </row>
    <row r="42" spans="1:8" ht="63.75" x14ac:dyDescent="0.25">
      <c r="A42" s="63"/>
      <c r="B42" s="70" t="s">
        <v>66</v>
      </c>
      <c r="C42" s="49" t="s">
        <v>359</v>
      </c>
      <c r="D42" s="84" t="s">
        <v>55</v>
      </c>
      <c r="E42" s="16"/>
      <c r="F42" s="78">
        <v>365</v>
      </c>
      <c r="G42" s="18" t="e">
        <f t="shared" si="0"/>
        <v>#REF!</v>
      </c>
      <c r="H42" s="82">
        <v>45107</v>
      </c>
    </row>
    <row r="43" spans="1:8" ht="63.75" x14ac:dyDescent="0.25">
      <c r="A43" s="63"/>
      <c r="B43" s="104" t="s">
        <v>64</v>
      </c>
      <c r="C43" s="45" t="s">
        <v>360</v>
      </c>
      <c r="D43" s="103" t="s">
        <v>55</v>
      </c>
      <c r="E43" s="16"/>
      <c r="F43" s="78">
        <v>400</v>
      </c>
      <c r="G43" s="18" t="e">
        <f t="shared" si="0"/>
        <v>#REF!</v>
      </c>
      <c r="H43" s="82">
        <v>45107</v>
      </c>
    </row>
    <row r="44" spans="1:8" ht="76.5" x14ac:dyDescent="0.25">
      <c r="A44" s="63"/>
      <c r="B44" s="32" t="s">
        <v>361</v>
      </c>
      <c r="C44" s="45" t="s">
        <v>362</v>
      </c>
      <c r="D44" s="92" t="s">
        <v>363</v>
      </c>
      <c r="E44" s="16"/>
      <c r="F44" s="78">
        <v>69.95</v>
      </c>
      <c r="G44" s="18" t="e">
        <f t="shared" si="0"/>
        <v>#REF!</v>
      </c>
      <c r="H44" s="82">
        <v>45110</v>
      </c>
    </row>
    <row r="45" spans="1:8" x14ac:dyDescent="0.25">
      <c r="G45" s="18" t="e">
        <f t="shared" si="0"/>
        <v>#REF!</v>
      </c>
    </row>
    <row r="46" spans="1:8" x14ac:dyDescent="0.25">
      <c r="G46" s="18" t="e">
        <f t="shared" si="0"/>
        <v>#REF!</v>
      </c>
    </row>
  </sheetData>
  <mergeCells count="7">
    <mergeCell ref="A14:D14"/>
    <mergeCell ref="A2:H2"/>
    <mergeCell ref="A3:H3"/>
    <mergeCell ref="A4:H4"/>
    <mergeCell ref="C6:H6"/>
    <mergeCell ref="C7:D7"/>
    <mergeCell ref="A9:B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9C12-F30D-40E6-AADC-696D53861839}">
  <dimension ref="A1:H19"/>
  <sheetViews>
    <sheetView topLeftCell="A5" workbookViewId="0">
      <selection activeCell="K12" sqref="K12"/>
    </sheetView>
  </sheetViews>
  <sheetFormatPr baseColWidth="10" defaultRowHeight="15" x14ac:dyDescent="0.25"/>
  <cols>
    <col min="1" max="1" width="2.7109375" customWidth="1"/>
    <col min="2" max="2" width="33.140625" customWidth="1"/>
    <col min="3" max="3" width="29.1406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x14ac:dyDescent="0.25">
      <c r="A5" s="5" t="s">
        <v>3</v>
      </c>
      <c r="B5" s="6"/>
      <c r="C5" s="115" t="s">
        <v>41</v>
      </c>
      <c r="D5" s="115"/>
      <c r="E5" s="115"/>
      <c r="F5" s="115"/>
      <c r="G5" s="115"/>
      <c r="H5" s="115"/>
    </row>
    <row r="6" spans="1:8" x14ac:dyDescent="0.25">
      <c r="A6" s="5" t="s">
        <v>5</v>
      </c>
      <c r="B6" s="6"/>
      <c r="C6" s="115" t="s">
        <v>42</v>
      </c>
      <c r="D6" s="115"/>
      <c r="E6" s="115"/>
      <c r="F6" s="6"/>
      <c r="G6" s="6"/>
      <c r="H6" s="6"/>
    </row>
    <row r="7" spans="1:8" x14ac:dyDescent="0.25">
      <c r="A7" s="5" t="s">
        <v>7</v>
      </c>
      <c r="B7" s="6"/>
      <c r="C7" s="115" t="s">
        <v>8</v>
      </c>
      <c r="D7" s="115"/>
      <c r="E7" s="115"/>
      <c r="F7" s="6"/>
      <c r="G7" s="6"/>
      <c r="H7" s="6"/>
    </row>
    <row r="8" spans="1:8" ht="22.5" customHeight="1" x14ac:dyDescent="0.25">
      <c r="A8" s="116" t="s">
        <v>9</v>
      </c>
      <c r="B8" s="116"/>
      <c r="C8" s="7">
        <v>10000</v>
      </c>
      <c r="D8" s="6"/>
      <c r="E8" s="6"/>
      <c r="F8" s="6"/>
      <c r="G8" s="6"/>
      <c r="H8" s="6"/>
    </row>
    <row r="9" spans="1:8" x14ac:dyDescent="0.25">
      <c r="A9" s="5" t="s">
        <v>10</v>
      </c>
      <c r="B9" s="6"/>
      <c r="C9" s="7">
        <f>SUM(F14:F48)</f>
        <v>279</v>
      </c>
      <c r="D9" s="5" t="s">
        <v>11</v>
      </c>
      <c r="E9" s="5"/>
      <c r="F9" s="5"/>
      <c r="G9" s="58" t="e">
        <f>SUM(C9-#REF!-#REF!)</f>
        <v>#REF!</v>
      </c>
      <c r="H9" s="6"/>
    </row>
    <row r="10" spans="1:8" x14ac:dyDescent="0.25">
      <c r="A10" s="5" t="s">
        <v>13</v>
      </c>
      <c r="B10" s="6"/>
      <c r="C10" s="7">
        <f>+C8-C9</f>
        <v>9721</v>
      </c>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t="s">
        <v>48</v>
      </c>
      <c r="B13" s="112"/>
      <c r="C13" s="112"/>
      <c r="D13" s="113"/>
      <c r="E13" s="11"/>
      <c r="F13" s="11"/>
      <c r="G13" s="12">
        <v>9604.02</v>
      </c>
      <c r="H13" s="11"/>
    </row>
    <row r="14" spans="1:8" ht="78.75" customHeight="1" x14ac:dyDescent="0.25">
      <c r="A14" s="20">
        <v>1</v>
      </c>
      <c r="B14" s="50" t="s">
        <v>294</v>
      </c>
      <c r="C14" s="34" t="s">
        <v>295</v>
      </c>
      <c r="D14" s="81" t="s">
        <v>77</v>
      </c>
      <c r="E14" s="16"/>
      <c r="F14" s="17">
        <v>44</v>
      </c>
      <c r="G14" s="18">
        <f t="shared" ref="G14:G16" si="0">G13-F14</f>
        <v>9560.02</v>
      </c>
      <c r="H14" s="19">
        <v>45027</v>
      </c>
    </row>
    <row r="15" spans="1:8" ht="102.75" customHeight="1" x14ac:dyDescent="0.25">
      <c r="A15" s="13"/>
      <c r="B15" s="86" t="s">
        <v>296</v>
      </c>
      <c r="C15" s="49" t="s">
        <v>297</v>
      </c>
      <c r="D15" s="70" t="s">
        <v>298</v>
      </c>
      <c r="E15" s="16"/>
      <c r="F15" s="17">
        <v>110</v>
      </c>
      <c r="G15" s="18">
        <f t="shared" si="0"/>
        <v>9450.02</v>
      </c>
      <c r="H15" s="19">
        <v>45092</v>
      </c>
    </row>
    <row r="16" spans="1:8" ht="78.75" customHeight="1" x14ac:dyDescent="0.25">
      <c r="A16" s="13"/>
      <c r="B16" s="70" t="s">
        <v>299</v>
      </c>
      <c r="C16" s="49" t="s">
        <v>300</v>
      </c>
      <c r="D16" s="70" t="s">
        <v>301</v>
      </c>
      <c r="E16" s="16"/>
      <c r="F16" s="17">
        <v>125</v>
      </c>
      <c r="G16" s="18">
        <f t="shared" si="0"/>
        <v>9325.02</v>
      </c>
      <c r="H16" s="19">
        <v>45098</v>
      </c>
    </row>
    <row r="17" spans="1:8" x14ac:dyDescent="0.25">
      <c r="A17" s="13"/>
      <c r="B17" s="50"/>
      <c r="C17" s="34"/>
      <c r="D17" s="46"/>
      <c r="E17" s="20"/>
      <c r="F17" s="17"/>
      <c r="G17" s="18"/>
      <c r="H17" s="19"/>
    </row>
    <row r="18" spans="1:8" ht="87" customHeight="1" x14ac:dyDescent="0.25">
      <c r="A18" s="13"/>
      <c r="B18" s="50"/>
      <c r="C18" s="66"/>
      <c r="D18" s="61"/>
      <c r="E18" s="16"/>
      <c r="F18" s="17"/>
      <c r="G18" s="18"/>
      <c r="H18" s="19"/>
    </row>
    <row r="19" spans="1:8" ht="66.75" customHeight="1" x14ac:dyDescent="0.25">
      <c r="A19" s="13"/>
      <c r="B19" s="50"/>
      <c r="C19" s="34"/>
      <c r="D19" s="67"/>
      <c r="E19" s="16"/>
      <c r="F19" s="68"/>
      <c r="G19" s="18"/>
      <c r="H19" s="19"/>
    </row>
  </sheetData>
  <mergeCells count="8">
    <mergeCell ref="A8:B8"/>
    <mergeCell ref="A13:D13"/>
    <mergeCell ref="A1:H1"/>
    <mergeCell ref="A2:H2"/>
    <mergeCell ref="A3:H3"/>
    <mergeCell ref="C5:H5"/>
    <mergeCell ref="C6:E6"/>
    <mergeCell ref="C7:E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195E-CFE8-40BD-AED9-D6B0935502F8}">
  <dimension ref="A1:H26"/>
  <sheetViews>
    <sheetView topLeftCell="A23" workbookViewId="0">
      <selection activeCell="H4" sqref="H1:I1048576"/>
    </sheetView>
  </sheetViews>
  <sheetFormatPr baseColWidth="10" defaultRowHeight="15" x14ac:dyDescent="0.25"/>
  <cols>
    <col min="1" max="1" width="5.42578125" customWidth="1"/>
    <col min="2" max="2" width="21.85546875" customWidth="1"/>
    <col min="3" max="3" width="27.285156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ht="22.5" customHeight="1" x14ac:dyDescent="0.25">
      <c r="A5" s="5" t="s">
        <v>3</v>
      </c>
      <c r="B5" s="6"/>
      <c r="C5" s="115" t="s">
        <v>43</v>
      </c>
      <c r="D5" s="115"/>
      <c r="E5" s="115"/>
      <c r="F5" s="115"/>
      <c r="G5" s="115"/>
      <c r="H5" s="115"/>
    </row>
    <row r="6" spans="1:8" x14ac:dyDescent="0.25">
      <c r="A6" s="5" t="s">
        <v>5</v>
      </c>
      <c r="B6" s="6"/>
      <c r="C6" s="115" t="s">
        <v>6</v>
      </c>
      <c r="D6" s="115"/>
      <c r="E6" s="115"/>
      <c r="F6" s="6"/>
      <c r="G6" s="6"/>
      <c r="H6" s="6"/>
    </row>
    <row r="7" spans="1:8" x14ac:dyDescent="0.25">
      <c r="A7" s="5" t="s">
        <v>7</v>
      </c>
      <c r="B7" s="6"/>
      <c r="C7" s="115" t="s">
        <v>8</v>
      </c>
      <c r="D7" s="115"/>
      <c r="E7" s="115"/>
      <c r="F7" s="6"/>
      <c r="G7" s="6"/>
      <c r="H7" s="6"/>
    </row>
    <row r="8" spans="1:8" x14ac:dyDescent="0.25">
      <c r="A8" s="116" t="s">
        <v>9</v>
      </c>
      <c r="B8" s="116"/>
      <c r="C8" s="7">
        <v>10000</v>
      </c>
      <c r="D8" s="6"/>
      <c r="E8" s="6"/>
      <c r="F8" s="6"/>
      <c r="G8" s="6"/>
      <c r="H8" s="6"/>
    </row>
    <row r="9" spans="1:8" x14ac:dyDescent="0.25">
      <c r="A9" s="5" t="s">
        <v>10</v>
      </c>
      <c r="B9" s="6"/>
      <c r="C9" s="7">
        <f>SUM(F14:F49)</f>
        <v>951.25</v>
      </c>
      <c r="D9" s="5" t="s">
        <v>11</v>
      </c>
      <c r="E9" s="5"/>
      <c r="F9" s="5"/>
      <c r="G9" s="58" t="e">
        <f>SUM(C9-#REF!-#REF!)</f>
        <v>#REF!</v>
      </c>
      <c r="H9" s="6"/>
    </row>
    <row r="10" spans="1:8" x14ac:dyDescent="0.25">
      <c r="A10" s="5" t="s">
        <v>13</v>
      </c>
      <c r="B10" s="6"/>
      <c r="C10" s="7">
        <f>+C8-C9</f>
        <v>9048.75</v>
      </c>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c r="B13" s="112"/>
      <c r="C13" s="112"/>
      <c r="D13" s="113"/>
      <c r="E13" s="11"/>
      <c r="F13" s="11"/>
      <c r="G13" s="12">
        <v>9608</v>
      </c>
      <c r="H13" s="11"/>
    </row>
    <row r="14" spans="1:8" ht="92.25" customHeight="1" x14ac:dyDescent="0.25">
      <c r="A14" s="20"/>
      <c r="B14" s="86" t="s">
        <v>302</v>
      </c>
      <c r="C14" s="34" t="s">
        <v>303</v>
      </c>
      <c r="D14" s="50" t="s">
        <v>304</v>
      </c>
      <c r="E14" s="16"/>
      <c r="F14" s="17">
        <v>96</v>
      </c>
      <c r="G14" s="18">
        <f t="shared" ref="G14:G25" si="0">G13-F14</f>
        <v>9512</v>
      </c>
      <c r="H14" s="19">
        <v>45033</v>
      </c>
    </row>
    <row r="15" spans="1:8" ht="120" customHeight="1" x14ac:dyDescent="0.25">
      <c r="A15" s="20"/>
      <c r="B15" s="48" t="s">
        <v>214</v>
      </c>
      <c r="C15" s="49" t="s">
        <v>305</v>
      </c>
      <c r="D15" s="69" t="s">
        <v>55</v>
      </c>
      <c r="E15" s="20"/>
      <c r="F15" s="17">
        <v>52.5</v>
      </c>
      <c r="G15" s="18">
        <f t="shared" si="0"/>
        <v>9459.5</v>
      </c>
      <c r="H15" s="19">
        <v>45041</v>
      </c>
    </row>
    <row r="16" spans="1:8" ht="90.75" customHeight="1" x14ac:dyDescent="0.25">
      <c r="A16" s="13"/>
      <c r="B16" s="48" t="s">
        <v>214</v>
      </c>
      <c r="C16" s="49" t="s">
        <v>306</v>
      </c>
      <c r="D16" s="69" t="s">
        <v>55</v>
      </c>
      <c r="E16" s="16"/>
      <c r="F16" s="17">
        <v>25.5</v>
      </c>
      <c r="G16" s="18">
        <f t="shared" si="0"/>
        <v>9434</v>
      </c>
      <c r="H16" s="19">
        <v>45049</v>
      </c>
    </row>
    <row r="17" spans="2:8" ht="89.25" x14ac:dyDescent="0.25">
      <c r="B17" s="48" t="s">
        <v>307</v>
      </c>
      <c r="C17" s="49" t="s">
        <v>308</v>
      </c>
      <c r="D17" s="69" t="s">
        <v>55</v>
      </c>
      <c r="E17" s="16"/>
      <c r="F17" s="17">
        <v>45</v>
      </c>
      <c r="G17" s="18">
        <f t="shared" si="0"/>
        <v>9389</v>
      </c>
      <c r="H17" s="19">
        <v>45051</v>
      </c>
    </row>
    <row r="18" spans="2:8" ht="89.25" x14ac:dyDescent="0.25">
      <c r="B18" s="48" t="s">
        <v>214</v>
      </c>
      <c r="C18" s="49" t="s">
        <v>309</v>
      </c>
      <c r="D18" s="69" t="s">
        <v>55</v>
      </c>
      <c r="E18" s="16"/>
      <c r="F18" s="17">
        <v>29</v>
      </c>
      <c r="G18" s="18">
        <f t="shared" si="0"/>
        <v>9360</v>
      </c>
      <c r="H18" s="19">
        <v>45055</v>
      </c>
    </row>
    <row r="19" spans="2:8" ht="63.75" x14ac:dyDescent="0.25">
      <c r="B19" s="70" t="s">
        <v>310</v>
      </c>
      <c r="C19" s="49" t="s">
        <v>311</v>
      </c>
      <c r="D19" s="93" t="s">
        <v>312</v>
      </c>
      <c r="E19" s="16"/>
      <c r="F19" s="17">
        <v>175</v>
      </c>
      <c r="G19" s="18">
        <f t="shared" si="0"/>
        <v>9185</v>
      </c>
      <c r="H19" s="19">
        <v>45063</v>
      </c>
    </row>
    <row r="20" spans="2:8" ht="102" x14ac:dyDescent="0.25">
      <c r="B20" s="70" t="s">
        <v>313</v>
      </c>
      <c r="C20" s="49" t="s">
        <v>314</v>
      </c>
      <c r="D20" s="81" t="s">
        <v>315</v>
      </c>
      <c r="E20" s="16"/>
      <c r="F20" s="17">
        <v>17.5</v>
      </c>
      <c r="G20" s="18">
        <f t="shared" si="0"/>
        <v>9167.5</v>
      </c>
      <c r="H20" s="19">
        <v>45076</v>
      </c>
    </row>
    <row r="21" spans="2:8" ht="127.5" x14ac:dyDescent="0.25">
      <c r="B21" s="70" t="s">
        <v>214</v>
      </c>
      <c r="C21" s="49" t="s">
        <v>316</v>
      </c>
      <c r="D21" s="93" t="s">
        <v>312</v>
      </c>
      <c r="E21" s="20"/>
      <c r="F21" s="17">
        <v>83.95</v>
      </c>
      <c r="G21" s="18">
        <f t="shared" si="0"/>
        <v>9083.5499999999993</v>
      </c>
      <c r="H21" s="19">
        <v>45077</v>
      </c>
    </row>
    <row r="22" spans="2:8" ht="140.25" x14ac:dyDescent="0.25">
      <c r="B22" s="70" t="s">
        <v>317</v>
      </c>
      <c r="C22" s="49" t="s">
        <v>318</v>
      </c>
      <c r="D22" s="93" t="s">
        <v>312</v>
      </c>
      <c r="E22" s="16"/>
      <c r="F22" s="17">
        <v>34.799999999999997</v>
      </c>
      <c r="G22" s="18">
        <f t="shared" si="0"/>
        <v>9048.75</v>
      </c>
      <c r="H22" s="19">
        <v>45092</v>
      </c>
    </row>
    <row r="23" spans="2:8" ht="153" x14ac:dyDescent="0.25">
      <c r="B23" s="70" t="s">
        <v>319</v>
      </c>
      <c r="C23" s="49" t="s">
        <v>320</v>
      </c>
      <c r="D23" s="93" t="s">
        <v>312</v>
      </c>
      <c r="E23" s="20"/>
      <c r="F23" s="17">
        <v>188</v>
      </c>
      <c r="G23" s="18">
        <f t="shared" si="0"/>
        <v>8860.75</v>
      </c>
      <c r="H23" s="19">
        <v>45092</v>
      </c>
    </row>
    <row r="24" spans="2:8" ht="102" x14ac:dyDescent="0.25">
      <c r="B24" s="70" t="s">
        <v>299</v>
      </c>
      <c r="C24" s="49" t="s">
        <v>321</v>
      </c>
      <c r="D24" s="70" t="s">
        <v>322</v>
      </c>
      <c r="E24" s="16"/>
      <c r="F24" s="17">
        <v>125</v>
      </c>
      <c r="G24" s="18">
        <f t="shared" si="0"/>
        <v>8735.75</v>
      </c>
      <c r="H24" s="19">
        <v>45098</v>
      </c>
    </row>
    <row r="25" spans="2:8" ht="102" x14ac:dyDescent="0.25">
      <c r="B25" s="70" t="s">
        <v>323</v>
      </c>
      <c r="C25" s="49" t="s">
        <v>324</v>
      </c>
      <c r="D25" s="81" t="s">
        <v>34</v>
      </c>
      <c r="E25" s="16"/>
      <c r="F25" s="17">
        <v>50</v>
      </c>
      <c r="G25" s="18">
        <f t="shared" si="0"/>
        <v>8685.75</v>
      </c>
      <c r="H25" s="19">
        <v>45104</v>
      </c>
    </row>
    <row r="26" spans="2:8" ht="114.75" x14ac:dyDescent="0.25">
      <c r="B26" s="70" t="s">
        <v>214</v>
      </c>
      <c r="C26" s="49" t="s">
        <v>325</v>
      </c>
      <c r="D26" s="81" t="s">
        <v>34</v>
      </c>
      <c r="E26" s="20"/>
      <c r="F26" s="17">
        <v>29</v>
      </c>
      <c r="G26" s="18">
        <f>G25-F26</f>
        <v>8656.75</v>
      </c>
      <c r="H26" s="19">
        <v>45104</v>
      </c>
    </row>
  </sheetData>
  <mergeCells count="8">
    <mergeCell ref="A8:B8"/>
    <mergeCell ref="A13:D13"/>
    <mergeCell ref="A1:H1"/>
    <mergeCell ref="A2:H2"/>
    <mergeCell ref="A3:H3"/>
    <mergeCell ref="C5:H5"/>
    <mergeCell ref="C6:E6"/>
    <mergeCell ref="C7:E7"/>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1B75D-E227-4B26-A03D-CC52C5152F04}">
  <dimension ref="A1:H23"/>
  <sheetViews>
    <sheetView tabSelected="1" workbookViewId="0">
      <selection activeCell="H4" sqref="H1:I1048576"/>
    </sheetView>
  </sheetViews>
  <sheetFormatPr baseColWidth="10" defaultRowHeight="15" x14ac:dyDescent="0.25"/>
  <cols>
    <col min="1" max="1" width="4.42578125" customWidth="1"/>
    <col min="2" max="2" width="23.42578125" customWidth="1"/>
    <col min="3" max="3" width="28.140625" customWidth="1"/>
    <col min="4" max="4" width="12.285156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x14ac:dyDescent="0.25">
      <c r="A5" s="5" t="s">
        <v>3</v>
      </c>
      <c r="B5" s="6"/>
      <c r="C5" s="115" t="s">
        <v>44</v>
      </c>
      <c r="D5" s="115"/>
      <c r="E5" s="115"/>
      <c r="F5" s="115"/>
      <c r="G5" s="115"/>
      <c r="H5" s="115"/>
    </row>
    <row r="6" spans="1:8" x14ac:dyDescent="0.25">
      <c r="A6" s="5" t="s">
        <v>5</v>
      </c>
      <c r="B6" s="6"/>
      <c r="C6" s="115" t="s">
        <v>45</v>
      </c>
      <c r="D6" s="115"/>
      <c r="E6" s="6"/>
      <c r="F6" s="6"/>
      <c r="G6" s="6"/>
      <c r="H6" s="6"/>
    </row>
    <row r="7" spans="1:8" x14ac:dyDescent="0.25">
      <c r="A7" s="5" t="s">
        <v>7</v>
      </c>
      <c r="B7" s="6"/>
      <c r="C7" s="6" t="s">
        <v>8</v>
      </c>
      <c r="D7" s="6"/>
      <c r="E7" s="6"/>
      <c r="F7" s="6"/>
      <c r="G7" s="6"/>
      <c r="H7" s="6"/>
    </row>
    <row r="8" spans="1:8" ht="21.75" customHeight="1" x14ac:dyDescent="0.25">
      <c r="A8" s="116" t="s">
        <v>9</v>
      </c>
      <c r="B8" s="116"/>
      <c r="C8" s="7">
        <v>30000</v>
      </c>
      <c r="D8" s="6"/>
      <c r="E8" s="6"/>
      <c r="F8" s="6"/>
      <c r="G8" s="6"/>
      <c r="H8" s="6"/>
    </row>
    <row r="9" spans="1:8" x14ac:dyDescent="0.25">
      <c r="A9" s="5" t="s">
        <v>10</v>
      </c>
      <c r="B9" s="6"/>
      <c r="C9" s="7">
        <f>SUM(F14:F69)</f>
        <v>3763.15</v>
      </c>
      <c r="D9" s="5" t="s">
        <v>11</v>
      </c>
      <c r="E9" s="5"/>
      <c r="F9" s="5"/>
      <c r="G9" s="8" t="s">
        <v>12</v>
      </c>
      <c r="H9" s="6"/>
    </row>
    <row r="10" spans="1:8" x14ac:dyDescent="0.25">
      <c r="A10" s="5" t="s">
        <v>13</v>
      </c>
      <c r="B10" s="6"/>
      <c r="C10" s="7">
        <f>+C8-C9</f>
        <v>26236.85</v>
      </c>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t="s">
        <v>49</v>
      </c>
      <c r="B13" s="112"/>
      <c r="C13" s="112"/>
      <c r="D13" s="113"/>
      <c r="E13" s="11"/>
      <c r="F13" s="11"/>
      <c r="G13" s="12">
        <v>19674</v>
      </c>
      <c r="H13" s="11"/>
    </row>
    <row r="14" spans="1:8" ht="88.5" customHeight="1" x14ac:dyDescent="0.25">
      <c r="A14" s="13">
        <v>1</v>
      </c>
      <c r="B14" s="14" t="s">
        <v>326</v>
      </c>
      <c r="C14" s="45" t="s">
        <v>327</v>
      </c>
      <c r="D14" s="32" t="s">
        <v>55</v>
      </c>
      <c r="E14" s="16"/>
      <c r="F14" s="17">
        <v>50</v>
      </c>
      <c r="G14" s="18">
        <f>G13-F14</f>
        <v>19624</v>
      </c>
      <c r="H14" s="19">
        <v>45028</v>
      </c>
    </row>
    <row r="15" spans="1:8" ht="115.5" customHeight="1" x14ac:dyDescent="0.25">
      <c r="A15" s="13">
        <v>2</v>
      </c>
      <c r="B15" s="14" t="s">
        <v>328</v>
      </c>
      <c r="C15" s="45" t="s">
        <v>329</v>
      </c>
      <c r="D15" s="96" t="s">
        <v>55</v>
      </c>
      <c r="E15" s="16"/>
      <c r="F15" s="17">
        <v>120</v>
      </c>
      <c r="G15" s="18">
        <f>G14-F15</f>
        <v>19504</v>
      </c>
      <c r="H15" s="19">
        <v>45028</v>
      </c>
    </row>
    <row r="16" spans="1:8" ht="120.75" customHeight="1" x14ac:dyDescent="0.25">
      <c r="A16" s="13"/>
      <c r="B16" s="24" t="s">
        <v>197</v>
      </c>
      <c r="C16" s="45" t="s">
        <v>330</v>
      </c>
      <c r="D16" s="32" t="s">
        <v>331</v>
      </c>
      <c r="E16" s="20"/>
      <c r="F16" s="17">
        <v>147.69999999999999</v>
      </c>
      <c r="G16" s="18">
        <f t="shared" ref="G16:G23" si="0">G15-F16</f>
        <v>19356.3</v>
      </c>
      <c r="H16" s="19">
        <v>45040</v>
      </c>
    </row>
    <row r="17" spans="2:8" ht="127.5" x14ac:dyDescent="0.25">
      <c r="B17" s="21" t="s">
        <v>313</v>
      </c>
      <c r="C17" s="45" t="s">
        <v>332</v>
      </c>
      <c r="D17" s="32" t="s">
        <v>333</v>
      </c>
      <c r="E17" s="16"/>
      <c r="F17" s="17">
        <v>113.45</v>
      </c>
      <c r="G17" s="18">
        <f t="shared" si="0"/>
        <v>19242.849999999999</v>
      </c>
      <c r="H17" s="19">
        <v>45043</v>
      </c>
    </row>
    <row r="18" spans="2:8" ht="76.5" x14ac:dyDescent="0.25">
      <c r="B18" s="21" t="s">
        <v>334</v>
      </c>
      <c r="C18" s="45" t="s">
        <v>335</v>
      </c>
      <c r="D18" s="96" t="s">
        <v>55</v>
      </c>
      <c r="E18" s="16"/>
      <c r="F18" s="17">
        <v>175</v>
      </c>
      <c r="G18" s="18">
        <f t="shared" si="0"/>
        <v>19067.849999999999</v>
      </c>
      <c r="H18" s="19">
        <v>45050</v>
      </c>
    </row>
    <row r="19" spans="2:8" ht="191.25" x14ac:dyDescent="0.25">
      <c r="B19" s="14" t="s">
        <v>336</v>
      </c>
      <c r="C19" s="45" t="s">
        <v>337</v>
      </c>
      <c r="D19" s="96" t="s">
        <v>55</v>
      </c>
      <c r="E19" s="16"/>
      <c r="F19" s="17">
        <v>465</v>
      </c>
      <c r="G19" s="18">
        <f t="shared" si="0"/>
        <v>18602.849999999999</v>
      </c>
      <c r="H19" s="19">
        <v>45050</v>
      </c>
    </row>
    <row r="20" spans="2:8" ht="63.75" x14ac:dyDescent="0.25">
      <c r="B20" s="97" t="s">
        <v>338</v>
      </c>
      <c r="C20" s="98" t="s">
        <v>339</v>
      </c>
      <c r="D20" s="99" t="s">
        <v>340</v>
      </c>
      <c r="E20" s="16"/>
      <c r="F20" s="17">
        <v>1000</v>
      </c>
      <c r="G20" s="18">
        <f t="shared" si="0"/>
        <v>17602.849999999999</v>
      </c>
      <c r="H20" s="19">
        <v>45062</v>
      </c>
    </row>
    <row r="21" spans="2:8" ht="71.25" x14ac:dyDescent="0.25">
      <c r="B21" s="70" t="s">
        <v>200</v>
      </c>
      <c r="C21" s="88" t="s">
        <v>341</v>
      </c>
      <c r="D21" s="92" t="s">
        <v>342</v>
      </c>
      <c r="E21" s="16"/>
      <c r="F21" s="17">
        <v>252</v>
      </c>
      <c r="G21" s="18">
        <f t="shared" si="0"/>
        <v>17350.849999999999</v>
      </c>
      <c r="H21" s="19" t="s">
        <v>343</v>
      </c>
    </row>
    <row r="22" spans="2:8" ht="63.75" x14ac:dyDescent="0.25">
      <c r="B22" s="92" t="s">
        <v>344</v>
      </c>
      <c r="C22" s="49" t="s">
        <v>345</v>
      </c>
      <c r="D22" s="70" t="s">
        <v>346</v>
      </c>
      <c r="E22" s="16"/>
      <c r="F22" s="17">
        <v>1140</v>
      </c>
      <c r="G22" s="18">
        <f t="shared" si="0"/>
        <v>16210.849999999999</v>
      </c>
      <c r="H22" s="19">
        <v>45075</v>
      </c>
    </row>
    <row r="23" spans="2:8" ht="94.5" x14ac:dyDescent="0.25">
      <c r="B23" s="70" t="s">
        <v>347</v>
      </c>
      <c r="C23" s="79" t="s">
        <v>348</v>
      </c>
      <c r="D23" s="71" t="s">
        <v>55</v>
      </c>
      <c r="E23" s="20"/>
      <c r="F23" s="17">
        <v>300</v>
      </c>
      <c r="G23" s="18">
        <f t="shared" si="0"/>
        <v>15910.849999999999</v>
      </c>
      <c r="H23" s="19">
        <v>45100</v>
      </c>
    </row>
  </sheetData>
  <mergeCells count="7">
    <mergeCell ref="A13:D13"/>
    <mergeCell ref="A1:H1"/>
    <mergeCell ref="A2:H2"/>
    <mergeCell ref="A3:H3"/>
    <mergeCell ref="C5:H5"/>
    <mergeCell ref="C6:D6"/>
    <mergeCell ref="A8:B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6E6C-8DFB-46CD-92D4-D0978800CA78}">
  <dimension ref="A1:J18"/>
  <sheetViews>
    <sheetView topLeftCell="A8" workbookViewId="0">
      <selection activeCell="C12" sqref="C12"/>
    </sheetView>
  </sheetViews>
  <sheetFormatPr baseColWidth="10" defaultRowHeight="15" x14ac:dyDescent="0.25"/>
  <cols>
    <col min="2" max="2" width="26.7109375" customWidth="1"/>
    <col min="3" max="3" width="36.85546875" customWidth="1"/>
  </cols>
  <sheetData>
    <row r="1" spans="1:10" ht="15.75" x14ac:dyDescent="0.25">
      <c r="A1" s="114"/>
      <c r="B1" s="114"/>
      <c r="C1" s="114"/>
      <c r="D1" s="114"/>
      <c r="E1" s="114"/>
      <c r="F1" s="114"/>
      <c r="G1" s="114"/>
      <c r="H1" s="114"/>
      <c r="I1" s="114"/>
      <c r="J1" s="114"/>
    </row>
    <row r="2" spans="1:10" ht="15.75" x14ac:dyDescent="0.25">
      <c r="A2" s="114" t="s">
        <v>1</v>
      </c>
      <c r="B2" s="114"/>
      <c r="C2" s="114"/>
      <c r="D2" s="114"/>
      <c r="E2" s="114"/>
      <c r="F2" s="114"/>
      <c r="G2" s="114"/>
      <c r="H2" s="114"/>
      <c r="I2" s="114"/>
      <c r="J2" s="114"/>
    </row>
    <row r="3" spans="1:10" ht="15.75" x14ac:dyDescent="0.25">
      <c r="A3" s="114" t="s">
        <v>2</v>
      </c>
      <c r="B3" s="114"/>
      <c r="C3" s="114"/>
      <c r="D3" s="114"/>
      <c r="E3" s="114"/>
      <c r="F3" s="114"/>
      <c r="G3" s="114"/>
      <c r="H3" s="114"/>
      <c r="I3" s="114"/>
      <c r="J3" s="114"/>
    </row>
    <row r="4" spans="1:10" x14ac:dyDescent="0.25">
      <c r="A4" s="3"/>
      <c r="B4" s="4"/>
      <c r="C4" s="4"/>
      <c r="D4" s="4"/>
      <c r="E4" s="4"/>
      <c r="F4" s="4"/>
      <c r="G4" s="4"/>
      <c r="H4" s="51"/>
      <c r="I4" s="51"/>
      <c r="J4" s="4"/>
    </row>
    <row r="5" spans="1:10" x14ac:dyDescent="0.25">
      <c r="A5" s="5" t="s">
        <v>3</v>
      </c>
      <c r="B5" s="6"/>
      <c r="C5" s="115" t="s">
        <v>349</v>
      </c>
      <c r="D5" s="115"/>
      <c r="E5" s="115"/>
      <c r="F5" s="115"/>
      <c r="G5" s="115"/>
      <c r="H5" s="115"/>
      <c r="I5" s="115"/>
      <c r="J5" s="115"/>
    </row>
    <row r="6" spans="1:10" x14ac:dyDescent="0.25">
      <c r="A6" s="5" t="s">
        <v>5</v>
      </c>
      <c r="B6" s="6"/>
      <c r="C6" s="115" t="s">
        <v>26</v>
      </c>
      <c r="D6" s="115"/>
      <c r="E6" s="115"/>
      <c r="F6" s="6"/>
      <c r="G6" s="6"/>
      <c r="H6" s="52"/>
      <c r="I6" s="52"/>
      <c r="J6" s="6"/>
    </row>
    <row r="7" spans="1:10" x14ac:dyDescent="0.25">
      <c r="A7" s="5" t="s">
        <v>7</v>
      </c>
      <c r="B7" s="6"/>
      <c r="C7" s="115" t="s">
        <v>8</v>
      </c>
      <c r="D7" s="115"/>
      <c r="E7" s="115"/>
      <c r="F7" s="6"/>
      <c r="G7" s="6"/>
      <c r="H7" s="52"/>
      <c r="I7" s="52"/>
      <c r="J7" s="6"/>
    </row>
    <row r="8" spans="1:10" x14ac:dyDescent="0.25">
      <c r="A8" s="116" t="s">
        <v>9</v>
      </c>
      <c r="B8" s="116"/>
      <c r="C8" s="7">
        <v>4000</v>
      </c>
      <c r="D8" s="6"/>
      <c r="E8" s="6"/>
      <c r="F8" s="6"/>
      <c r="G8" s="6"/>
      <c r="H8" s="52"/>
      <c r="I8" s="52"/>
      <c r="J8" s="6"/>
    </row>
    <row r="9" spans="1:10" x14ac:dyDescent="0.25">
      <c r="A9" s="5" t="s">
        <v>10</v>
      </c>
      <c r="B9" s="6"/>
      <c r="C9" s="7">
        <f>SUM(F14:F30)</f>
        <v>717.69999999999993</v>
      </c>
      <c r="D9" s="5" t="s">
        <v>11</v>
      </c>
      <c r="E9" s="5"/>
      <c r="F9" s="5"/>
      <c r="G9" s="58">
        <f>SUM(C9-H9-I9)</f>
        <v>661.32999999999993</v>
      </c>
      <c r="H9" s="54">
        <f>SUM(H14:H80)</f>
        <v>1.5</v>
      </c>
      <c r="I9" s="54">
        <f>SUM(I14:I80)</f>
        <v>54.87</v>
      </c>
      <c r="J9" s="6"/>
    </row>
    <row r="10" spans="1:10" x14ac:dyDescent="0.25">
      <c r="A10" s="5" t="s">
        <v>13</v>
      </c>
      <c r="B10" s="6"/>
      <c r="C10" s="7">
        <f>+C8-C9</f>
        <v>3282.3</v>
      </c>
      <c r="D10" s="6"/>
      <c r="E10" s="6"/>
      <c r="F10" s="6"/>
      <c r="G10" s="6"/>
      <c r="H10" s="52"/>
      <c r="I10" s="52"/>
      <c r="J10" s="6"/>
    </row>
    <row r="11" spans="1:10" x14ac:dyDescent="0.25">
      <c r="A11" s="5"/>
      <c r="B11" s="6"/>
      <c r="C11" s="6"/>
      <c r="D11" s="6"/>
      <c r="E11" s="6"/>
      <c r="F11" s="6"/>
      <c r="G11" s="6"/>
      <c r="H11" s="52"/>
      <c r="I11" s="52"/>
      <c r="J11" s="6"/>
    </row>
    <row r="12" spans="1:10" ht="22.5" x14ac:dyDescent="0.25">
      <c r="A12" s="9" t="s">
        <v>14</v>
      </c>
      <c r="B12" s="10" t="s">
        <v>15</v>
      </c>
      <c r="C12" s="10" t="s">
        <v>16</v>
      </c>
      <c r="D12" s="10" t="s">
        <v>17</v>
      </c>
      <c r="E12" s="10" t="s">
        <v>18</v>
      </c>
      <c r="F12" s="10" t="s">
        <v>19</v>
      </c>
      <c r="G12" s="10" t="s">
        <v>20</v>
      </c>
      <c r="H12" s="55" t="s">
        <v>21</v>
      </c>
      <c r="I12" s="55" t="s">
        <v>22</v>
      </c>
      <c r="J12" s="10" t="s">
        <v>23</v>
      </c>
    </row>
    <row r="13" spans="1:10" x14ac:dyDescent="0.25">
      <c r="A13" s="111"/>
      <c r="B13" s="112"/>
      <c r="C13" s="112"/>
      <c r="D13" s="113"/>
      <c r="E13" s="11"/>
      <c r="F13" s="11"/>
      <c r="G13" s="12">
        <v>3201.3</v>
      </c>
      <c r="H13" s="12"/>
      <c r="I13" s="12"/>
      <c r="J13" s="11"/>
    </row>
    <row r="14" spans="1:10" ht="128.25" x14ac:dyDescent="0.25">
      <c r="A14" s="13"/>
      <c r="B14" s="100" t="s">
        <v>350</v>
      </c>
      <c r="C14" s="88" t="s">
        <v>351</v>
      </c>
      <c r="D14" s="23" t="s">
        <v>55</v>
      </c>
      <c r="E14" s="20"/>
      <c r="F14" s="17">
        <v>182.9</v>
      </c>
      <c r="G14" s="18">
        <f>G13-F14</f>
        <v>3018.4</v>
      </c>
      <c r="H14" s="17"/>
      <c r="I14" s="17">
        <v>18.29</v>
      </c>
      <c r="J14" s="19">
        <v>45044</v>
      </c>
    </row>
    <row r="15" spans="1:10" ht="83.25" customHeight="1" x14ac:dyDescent="0.25">
      <c r="A15" s="13"/>
      <c r="B15" s="70" t="s">
        <v>352</v>
      </c>
      <c r="C15" s="49" t="s">
        <v>353</v>
      </c>
      <c r="D15" s="92" t="s">
        <v>354</v>
      </c>
      <c r="E15" s="16"/>
      <c r="F15" s="17">
        <v>169</v>
      </c>
      <c r="G15" s="18">
        <f t="shared" ref="G15:G17" si="0">G14-F15</f>
        <v>2849.4</v>
      </c>
      <c r="H15" s="17">
        <v>1.5</v>
      </c>
      <c r="I15" s="17"/>
      <c r="J15" s="19">
        <v>45076</v>
      </c>
    </row>
    <row r="16" spans="1:10" ht="109.5" customHeight="1" x14ac:dyDescent="0.25">
      <c r="A16" s="13"/>
      <c r="B16" s="70" t="s">
        <v>350</v>
      </c>
      <c r="C16" s="49" t="s">
        <v>355</v>
      </c>
      <c r="D16" s="76" t="s">
        <v>55</v>
      </c>
      <c r="E16" s="16"/>
      <c r="F16" s="68">
        <v>182.9</v>
      </c>
      <c r="G16" s="18">
        <f t="shared" si="0"/>
        <v>2666.5</v>
      </c>
      <c r="H16" s="17"/>
      <c r="I16" s="17">
        <v>18.29</v>
      </c>
      <c r="J16" s="19">
        <v>45077</v>
      </c>
    </row>
    <row r="17" spans="1:10" ht="102" x14ac:dyDescent="0.25">
      <c r="A17" s="13"/>
      <c r="B17" s="86" t="s">
        <v>350</v>
      </c>
      <c r="C17" s="49" t="s">
        <v>356</v>
      </c>
      <c r="D17" s="76" t="s">
        <v>55</v>
      </c>
      <c r="E17" s="16"/>
      <c r="F17" s="68">
        <v>182.9</v>
      </c>
      <c r="G17" s="18">
        <f t="shared" si="0"/>
        <v>2483.6</v>
      </c>
      <c r="H17" s="17"/>
      <c r="I17" s="17">
        <v>18.29</v>
      </c>
      <c r="J17" s="19">
        <v>45107</v>
      </c>
    </row>
    <row r="18" spans="1:10" x14ac:dyDescent="0.25">
      <c r="A18" s="13"/>
      <c r="B18" s="16"/>
      <c r="C18" s="101"/>
      <c r="D18" s="16"/>
      <c r="E18" s="16"/>
      <c r="F18" s="17"/>
      <c r="G18" s="18"/>
      <c r="H18" s="17"/>
      <c r="I18" s="17"/>
      <c r="J18" s="19"/>
    </row>
  </sheetData>
  <mergeCells count="8">
    <mergeCell ref="A8:B8"/>
    <mergeCell ref="A13:D13"/>
    <mergeCell ref="A1:J1"/>
    <mergeCell ref="A2:J2"/>
    <mergeCell ref="A3:J3"/>
    <mergeCell ref="C5:J5"/>
    <mergeCell ref="C6:E6"/>
    <mergeCell ref="C7:E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77EC-F8EB-48C9-9072-80B17FAAE16F}">
  <dimension ref="A1:H16"/>
  <sheetViews>
    <sheetView topLeftCell="A12" workbookViewId="0">
      <selection activeCell="H12" sqref="H1:I1048576"/>
    </sheetView>
  </sheetViews>
  <sheetFormatPr baseColWidth="10" defaultRowHeight="15" x14ac:dyDescent="0.25"/>
  <cols>
    <col min="1" max="1" width="4.28515625" customWidth="1"/>
    <col min="2" max="2" width="27.85546875" customWidth="1"/>
    <col min="3" max="3" width="31.57031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ht="27.75" customHeight="1" x14ac:dyDescent="0.25">
      <c r="A5" s="5" t="s">
        <v>3</v>
      </c>
      <c r="B5" s="6"/>
      <c r="C5" s="115" t="s">
        <v>25</v>
      </c>
      <c r="D5" s="115"/>
      <c r="E5" s="115"/>
      <c r="F5" s="115"/>
      <c r="G5" s="115"/>
      <c r="H5" s="115"/>
    </row>
    <row r="6" spans="1:8" ht="18.75" customHeight="1" x14ac:dyDescent="0.25">
      <c r="A6" s="5" t="s">
        <v>5</v>
      </c>
      <c r="B6" s="6"/>
      <c r="C6" s="6" t="s">
        <v>26</v>
      </c>
      <c r="D6" s="6"/>
      <c r="E6" s="6"/>
      <c r="F6" s="6"/>
      <c r="G6" s="6"/>
      <c r="H6" s="6"/>
    </row>
    <row r="7" spans="1:8" x14ac:dyDescent="0.25">
      <c r="A7" s="5" t="s">
        <v>7</v>
      </c>
      <c r="B7" s="6"/>
      <c r="C7" s="6" t="s">
        <v>8</v>
      </c>
      <c r="D7" s="6"/>
      <c r="E7" s="6"/>
      <c r="F7" s="6"/>
      <c r="G7" s="6"/>
      <c r="H7" s="6"/>
    </row>
    <row r="8" spans="1:8" x14ac:dyDescent="0.25">
      <c r="A8" s="5" t="s">
        <v>9</v>
      </c>
      <c r="B8" s="6"/>
      <c r="C8" s="7">
        <v>18000</v>
      </c>
      <c r="D8" s="6"/>
      <c r="E8" s="6"/>
      <c r="F8" s="6"/>
      <c r="G8" s="6"/>
      <c r="H8" s="6"/>
    </row>
    <row r="9" spans="1:8" x14ac:dyDescent="0.25">
      <c r="A9" s="5" t="s">
        <v>10</v>
      </c>
      <c r="B9" s="6"/>
      <c r="C9" s="7">
        <f>SUM(F14:F27)</f>
        <v>1580.3</v>
      </c>
      <c r="D9" s="5" t="s">
        <v>11</v>
      </c>
      <c r="E9" s="5"/>
      <c r="F9" s="5"/>
      <c r="G9" s="8" t="e">
        <f>SUM(C9-#REF!-#REF!)</f>
        <v>#REF!</v>
      </c>
      <c r="H9" s="6"/>
    </row>
    <row r="10" spans="1:8" x14ac:dyDescent="0.25">
      <c r="A10" s="5" t="s">
        <v>13</v>
      </c>
      <c r="B10" s="6"/>
      <c r="C10" s="7">
        <f>C8-C9</f>
        <v>16419.7</v>
      </c>
      <c r="D10" s="6"/>
      <c r="E10" s="6"/>
      <c r="F10" s="6"/>
      <c r="G10" s="6"/>
      <c r="H10" s="6"/>
    </row>
    <row r="11" spans="1:8" x14ac:dyDescent="0.25">
      <c r="A11" s="5"/>
      <c r="B11" s="6"/>
      <c r="C11" s="6"/>
      <c r="D11" s="25"/>
      <c r="E11" s="25"/>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t="s">
        <v>47</v>
      </c>
      <c r="B13" s="112"/>
      <c r="C13" s="112"/>
      <c r="D13" s="113"/>
      <c r="E13" s="11"/>
      <c r="F13" s="26"/>
      <c r="G13" s="12">
        <v>6661.25</v>
      </c>
      <c r="H13" s="11"/>
    </row>
    <row r="14" spans="1:8" ht="149.25" customHeight="1" x14ac:dyDescent="0.25">
      <c r="A14" s="20">
        <v>1</v>
      </c>
      <c r="B14" s="96" t="s">
        <v>364</v>
      </c>
      <c r="C14" s="45" t="s">
        <v>365</v>
      </c>
      <c r="D14" s="80" t="s">
        <v>366</v>
      </c>
      <c r="E14" s="20"/>
      <c r="F14" s="17">
        <v>1580.3</v>
      </c>
      <c r="G14" s="18">
        <f>G13-F14</f>
        <v>5080.95</v>
      </c>
      <c r="H14" s="19">
        <v>45107</v>
      </c>
    </row>
    <row r="15" spans="1:8" ht="15.75" x14ac:dyDescent="0.25">
      <c r="A15" s="13">
        <v>2</v>
      </c>
      <c r="B15" s="29"/>
      <c r="C15" s="28"/>
      <c r="D15" s="29"/>
      <c r="E15" s="16"/>
      <c r="F15" s="17"/>
      <c r="G15" s="18"/>
      <c r="H15" s="19"/>
    </row>
    <row r="16" spans="1:8" x14ac:dyDescent="0.25">
      <c r="A16" s="13">
        <v>3</v>
      </c>
      <c r="B16" s="30"/>
      <c r="C16" s="31"/>
      <c r="D16" s="32"/>
      <c r="E16" s="20"/>
      <c r="F16" s="17"/>
      <c r="G16" s="18"/>
      <c r="H16" s="19"/>
    </row>
  </sheetData>
  <mergeCells count="5">
    <mergeCell ref="A1:H1"/>
    <mergeCell ref="A2:H2"/>
    <mergeCell ref="A3:H3"/>
    <mergeCell ref="C5:H5"/>
    <mergeCell ref="A13:D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DAAE-3EF5-4562-8AB1-1D72BC02BA64}">
  <dimension ref="A1:H23"/>
  <sheetViews>
    <sheetView zoomScaleNormal="100" workbookViewId="0">
      <selection activeCell="H4" sqref="H1:I1048576"/>
    </sheetView>
  </sheetViews>
  <sheetFormatPr baseColWidth="10" defaultRowHeight="15" x14ac:dyDescent="0.25"/>
  <cols>
    <col min="1" max="1" width="4" customWidth="1"/>
    <col min="2" max="2" width="19.7109375" customWidth="1"/>
    <col min="3" max="3" width="34.425781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x14ac:dyDescent="0.25">
      <c r="A5" s="5" t="s">
        <v>3</v>
      </c>
      <c r="B5" s="6"/>
      <c r="C5" s="115" t="s">
        <v>27</v>
      </c>
      <c r="D5" s="115"/>
      <c r="E5" s="115"/>
      <c r="F5" s="115"/>
      <c r="G5" s="115"/>
      <c r="H5" s="115"/>
    </row>
    <row r="6" spans="1:8" ht="22.5" x14ac:dyDescent="0.25">
      <c r="A6" s="5" t="s">
        <v>5</v>
      </c>
      <c r="B6" s="6"/>
      <c r="C6" s="6" t="s">
        <v>28</v>
      </c>
      <c r="D6" s="6"/>
      <c r="E6" s="6"/>
      <c r="F6" s="6"/>
      <c r="G6" s="6"/>
      <c r="H6" s="6"/>
    </row>
    <row r="7" spans="1:8" x14ac:dyDescent="0.25">
      <c r="A7" s="5" t="s">
        <v>7</v>
      </c>
      <c r="B7" s="6"/>
      <c r="C7" s="6" t="s">
        <v>8</v>
      </c>
      <c r="D7" s="6"/>
      <c r="E7" s="6"/>
      <c r="F7" s="6"/>
      <c r="G7" s="6"/>
      <c r="H7" s="6"/>
    </row>
    <row r="8" spans="1:8" x14ac:dyDescent="0.25">
      <c r="A8" s="115" t="s">
        <v>9</v>
      </c>
      <c r="B8" s="115"/>
      <c r="C8" s="7">
        <v>20000</v>
      </c>
      <c r="D8" s="6"/>
      <c r="E8" s="6"/>
      <c r="F8" s="6"/>
      <c r="G8" s="6"/>
      <c r="H8" s="6"/>
    </row>
    <row r="9" spans="1:8" x14ac:dyDescent="0.25">
      <c r="A9" s="5" t="s">
        <v>10</v>
      </c>
      <c r="B9" s="6"/>
      <c r="C9" s="7">
        <f>SUM(F14:F40)</f>
        <v>1437</v>
      </c>
      <c r="D9" s="5" t="s">
        <v>11</v>
      </c>
      <c r="E9" s="5"/>
      <c r="F9" s="5"/>
      <c r="G9" s="8" t="e">
        <f>SUM(C9-#REF!-#REF!)</f>
        <v>#REF!</v>
      </c>
      <c r="H9" s="6"/>
    </row>
    <row r="10" spans="1:8" x14ac:dyDescent="0.25">
      <c r="A10" s="5" t="s">
        <v>13</v>
      </c>
      <c r="B10" s="6"/>
      <c r="C10" s="7">
        <f>+C8-C9</f>
        <v>18563</v>
      </c>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t="s">
        <v>48</v>
      </c>
      <c r="B13" s="112"/>
      <c r="C13" s="112"/>
      <c r="D13" s="113"/>
      <c r="E13" s="11"/>
      <c r="F13" s="11"/>
      <c r="G13" s="12">
        <v>3573.5</v>
      </c>
      <c r="H13" s="11"/>
    </row>
    <row r="14" spans="1:8" ht="24" x14ac:dyDescent="0.25">
      <c r="A14" s="20"/>
      <c r="B14" s="21" t="s">
        <v>112</v>
      </c>
      <c r="C14" s="45" t="s">
        <v>123</v>
      </c>
      <c r="D14" s="21" t="s">
        <v>113</v>
      </c>
      <c r="E14" s="16"/>
      <c r="F14" s="17">
        <v>175</v>
      </c>
      <c r="G14" s="18">
        <f t="shared" ref="G14:G17" si="0">G13-F14</f>
        <v>3398.5</v>
      </c>
      <c r="H14" s="19">
        <v>45051</v>
      </c>
    </row>
    <row r="15" spans="1:8" ht="25.5" x14ac:dyDescent="0.25">
      <c r="A15" s="20"/>
      <c r="B15" s="83" t="s">
        <v>112</v>
      </c>
      <c r="C15" s="45" t="s">
        <v>123</v>
      </c>
      <c r="D15" s="72" t="s">
        <v>114</v>
      </c>
      <c r="E15" s="16"/>
      <c r="F15" s="17">
        <v>175</v>
      </c>
      <c r="G15" s="18">
        <f t="shared" si="0"/>
        <v>3223.5</v>
      </c>
      <c r="H15" s="19">
        <v>45051</v>
      </c>
    </row>
    <row r="16" spans="1:8" ht="25.5" x14ac:dyDescent="0.25">
      <c r="A16" s="20"/>
      <c r="B16" s="71" t="s">
        <v>112</v>
      </c>
      <c r="C16" s="45" t="s">
        <v>123</v>
      </c>
      <c r="D16" s="72" t="s">
        <v>115</v>
      </c>
      <c r="E16" s="20"/>
      <c r="F16" s="17">
        <v>175</v>
      </c>
      <c r="G16" s="18">
        <f>G15-F16</f>
        <v>3048.5</v>
      </c>
      <c r="H16" s="19">
        <v>45051</v>
      </c>
    </row>
    <row r="17" spans="1:8" ht="140.25" x14ac:dyDescent="0.25">
      <c r="A17" s="20"/>
      <c r="B17" s="27" t="s">
        <v>86</v>
      </c>
      <c r="C17" s="45" t="s">
        <v>116</v>
      </c>
      <c r="D17" s="32" t="s">
        <v>117</v>
      </c>
      <c r="E17" s="16"/>
      <c r="F17" s="17">
        <v>222</v>
      </c>
      <c r="G17" s="18">
        <f t="shared" si="0"/>
        <v>2826.5</v>
      </c>
      <c r="H17" s="19">
        <v>45075</v>
      </c>
    </row>
    <row r="18" spans="1:8" ht="25.5" x14ac:dyDescent="0.25">
      <c r="A18" s="13"/>
      <c r="B18" s="32" t="s">
        <v>112</v>
      </c>
      <c r="C18" s="45" t="s">
        <v>367</v>
      </c>
      <c r="D18" s="32" t="s">
        <v>118</v>
      </c>
      <c r="E18" s="16"/>
      <c r="F18" s="17">
        <v>175</v>
      </c>
      <c r="G18" s="18" t="e">
        <f>#REF!-F18</f>
        <v>#REF!</v>
      </c>
      <c r="H18" s="19">
        <v>45084</v>
      </c>
    </row>
    <row r="19" spans="1:8" ht="25.5" x14ac:dyDescent="0.25">
      <c r="A19" s="13"/>
      <c r="B19" s="32" t="s">
        <v>112</v>
      </c>
      <c r="C19" s="45" t="s">
        <v>124</v>
      </c>
      <c r="D19" s="14" t="s">
        <v>119</v>
      </c>
      <c r="E19" s="16"/>
      <c r="F19" s="17">
        <v>175</v>
      </c>
      <c r="G19" s="18" t="e">
        <f>G18-F19</f>
        <v>#REF!</v>
      </c>
      <c r="H19" s="19">
        <v>45084</v>
      </c>
    </row>
    <row r="20" spans="1:8" ht="54" customHeight="1" x14ac:dyDescent="0.25">
      <c r="A20" s="13"/>
      <c r="B20" s="32" t="s">
        <v>120</v>
      </c>
      <c r="C20" s="45" t="s">
        <v>121</v>
      </c>
      <c r="D20" s="32" t="s">
        <v>122</v>
      </c>
      <c r="E20" s="16"/>
      <c r="F20" s="17">
        <v>340</v>
      </c>
      <c r="G20" s="18" t="e">
        <f>G19-F20</f>
        <v>#REF!</v>
      </c>
      <c r="H20" s="19">
        <v>45089</v>
      </c>
    </row>
    <row r="21" spans="1:8" x14ac:dyDescent="0.25">
      <c r="A21" s="13"/>
      <c r="B21" s="23"/>
      <c r="C21" s="15"/>
      <c r="D21" s="23"/>
      <c r="E21" s="20"/>
      <c r="F21" s="17"/>
      <c r="G21" s="18"/>
      <c r="H21" s="19"/>
    </row>
    <row r="22" spans="1:8" x14ac:dyDescent="0.25">
      <c r="A22" s="13"/>
      <c r="B22" s="23"/>
      <c r="C22" s="15"/>
      <c r="D22" s="23"/>
      <c r="E22" s="16"/>
      <c r="F22" s="17"/>
      <c r="G22" s="18"/>
      <c r="H22" s="19"/>
    </row>
    <row r="23" spans="1:8" x14ac:dyDescent="0.25">
      <c r="A23" s="13"/>
      <c r="B23" s="23"/>
      <c r="C23" s="15"/>
      <c r="D23" s="23"/>
      <c r="E23" s="20"/>
      <c r="F23" s="17"/>
      <c r="G23" s="18"/>
      <c r="H23" s="19"/>
    </row>
  </sheetData>
  <mergeCells count="6">
    <mergeCell ref="A13:D13"/>
    <mergeCell ref="A1:H1"/>
    <mergeCell ref="A2:H2"/>
    <mergeCell ref="A3:H3"/>
    <mergeCell ref="C5:H5"/>
    <mergeCell ref="A8:B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6D1FA-3581-4F73-B490-A82A4FCA0661}">
  <dimension ref="A2:H36"/>
  <sheetViews>
    <sheetView workbookViewId="0">
      <selection activeCell="H1" sqref="H1:I1048576"/>
    </sheetView>
  </sheetViews>
  <sheetFormatPr baseColWidth="10" defaultRowHeight="15" x14ac:dyDescent="0.25"/>
  <cols>
    <col min="1" max="1" width="4.85546875" customWidth="1"/>
    <col min="2" max="2" width="18.42578125" customWidth="1"/>
    <col min="3" max="3" width="37.42578125" customWidth="1"/>
  </cols>
  <sheetData>
    <row r="2" spans="1:8" ht="15.75" x14ac:dyDescent="0.25">
      <c r="A2" s="119" t="s">
        <v>0</v>
      </c>
      <c r="B2" s="119"/>
      <c r="C2" s="119"/>
      <c r="D2" s="119"/>
      <c r="E2" s="119"/>
      <c r="F2" s="119"/>
      <c r="G2" s="119"/>
      <c r="H2" s="119"/>
    </row>
    <row r="3" spans="1:8" ht="15.75" x14ac:dyDescent="0.25">
      <c r="A3" s="119" t="s">
        <v>1</v>
      </c>
      <c r="B3" s="119"/>
      <c r="C3" s="119"/>
      <c r="D3" s="119"/>
      <c r="E3" s="119"/>
      <c r="F3" s="119"/>
      <c r="G3" s="119"/>
      <c r="H3" s="119"/>
    </row>
    <row r="4" spans="1:8" ht="15.75" x14ac:dyDescent="0.25">
      <c r="A4" s="119" t="s">
        <v>2</v>
      </c>
      <c r="B4" s="119"/>
      <c r="C4" s="119"/>
      <c r="D4" s="119"/>
      <c r="E4" s="119"/>
      <c r="F4" s="119"/>
      <c r="G4" s="119"/>
      <c r="H4" s="119"/>
    </row>
    <row r="5" spans="1:8" x14ac:dyDescent="0.25">
      <c r="A5" s="35"/>
      <c r="B5" s="36"/>
      <c r="C5" s="36"/>
      <c r="D5" s="36"/>
      <c r="E5" s="36"/>
      <c r="F5" s="36"/>
      <c r="G5" s="36"/>
      <c r="H5" s="36"/>
    </row>
    <row r="6" spans="1:8" x14ac:dyDescent="0.25">
      <c r="A6" s="37" t="s">
        <v>3</v>
      </c>
      <c r="B6" s="38"/>
      <c r="C6" s="120" t="s">
        <v>29</v>
      </c>
      <c r="D6" s="120"/>
      <c r="E6" s="120"/>
      <c r="F6" s="120"/>
      <c r="G6" s="120"/>
      <c r="H6" s="120"/>
    </row>
    <row r="7" spans="1:8" x14ac:dyDescent="0.25">
      <c r="A7" s="37" t="s">
        <v>5</v>
      </c>
      <c r="B7" s="38"/>
      <c r="C7" s="120" t="s">
        <v>26</v>
      </c>
      <c r="D7" s="120"/>
      <c r="E7" s="120"/>
      <c r="F7" s="38"/>
      <c r="G7" s="38"/>
      <c r="H7" s="38"/>
    </row>
    <row r="8" spans="1:8" x14ac:dyDescent="0.25">
      <c r="A8" s="37" t="s">
        <v>7</v>
      </c>
      <c r="B8" s="38"/>
      <c r="C8" s="120" t="s">
        <v>8</v>
      </c>
      <c r="D8" s="120"/>
      <c r="E8" s="120"/>
      <c r="F8" s="38"/>
      <c r="G8" s="38"/>
      <c r="H8" s="38"/>
    </row>
    <row r="9" spans="1:8" x14ac:dyDescent="0.25">
      <c r="A9" s="117" t="s">
        <v>9</v>
      </c>
      <c r="B9" s="117"/>
      <c r="C9" s="39">
        <v>15000</v>
      </c>
      <c r="D9" s="38"/>
      <c r="E9" s="38"/>
      <c r="F9" s="38"/>
      <c r="G9" s="38"/>
      <c r="H9" s="38"/>
    </row>
    <row r="10" spans="1:8" x14ac:dyDescent="0.25">
      <c r="A10" s="37" t="s">
        <v>10</v>
      </c>
      <c r="B10" s="38"/>
      <c r="C10" s="39">
        <f>SUM(F15:F68)</f>
        <v>4270.3</v>
      </c>
      <c r="D10" s="37" t="s">
        <v>11</v>
      </c>
      <c r="E10" s="37"/>
      <c r="F10" s="37"/>
      <c r="G10" s="40" t="e">
        <f>SUM(C10-#REF!-#REF!)</f>
        <v>#REF!</v>
      </c>
      <c r="H10" s="38"/>
    </row>
    <row r="11" spans="1:8" x14ac:dyDescent="0.25">
      <c r="A11" s="37" t="s">
        <v>13</v>
      </c>
      <c r="B11" s="38"/>
      <c r="C11" s="39">
        <f>+C9-C10</f>
        <v>10729.7</v>
      </c>
      <c r="D11" s="38"/>
      <c r="E11" s="38"/>
      <c r="F11" s="38"/>
      <c r="G11" s="38"/>
      <c r="H11" s="38"/>
    </row>
    <row r="12" spans="1:8" x14ac:dyDescent="0.25">
      <c r="A12" s="37"/>
      <c r="B12" s="38"/>
      <c r="C12" s="38"/>
      <c r="D12" s="38"/>
      <c r="E12" s="38"/>
      <c r="F12" s="38"/>
      <c r="G12" s="38"/>
      <c r="H12" s="38"/>
    </row>
    <row r="13" spans="1:8" x14ac:dyDescent="0.25">
      <c r="A13" s="41" t="s">
        <v>14</v>
      </c>
      <c r="B13" s="42" t="s">
        <v>15</v>
      </c>
      <c r="C13" s="42" t="s">
        <v>16</v>
      </c>
      <c r="D13" s="42" t="s">
        <v>17</v>
      </c>
      <c r="E13" s="42" t="s">
        <v>18</v>
      </c>
      <c r="F13" s="42" t="s">
        <v>19</v>
      </c>
      <c r="G13" s="42" t="s">
        <v>20</v>
      </c>
      <c r="H13" s="42" t="s">
        <v>23</v>
      </c>
    </row>
    <row r="14" spans="1:8" x14ac:dyDescent="0.25">
      <c r="A14" s="118" t="s">
        <v>48</v>
      </c>
      <c r="B14" s="118"/>
      <c r="C14" s="118"/>
      <c r="D14" s="118"/>
      <c r="E14" s="43"/>
      <c r="F14" s="43"/>
      <c r="G14" s="44">
        <v>9460.93</v>
      </c>
      <c r="H14" s="43"/>
    </row>
    <row r="15" spans="1:8" ht="60" x14ac:dyDescent="0.25">
      <c r="A15" s="20">
        <v>1</v>
      </c>
      <c r="B15" s="21" t="s">
        <v>125</v>
      </c>
      <c r="C15" s="15" t="s">
        <v>126</v>
      </c>
      <c r="D15" s="24" t="s">
        <v>127</v>
      </c>
      <c r="E15" s="16"/>
      <c r="F15" s="17">
        <v>567.5</v>
      </c>
      <c r="G15" s="18">
        <f t="shared" ref="G15:G34" si="0">G14-F15</f>
        <v>8893.43</v>
      </c>
      <c r="H15" s="19">
        <v>45027</v>
      </c>
    </row>
    <row r="16" spans="1:8" ht="48" x14ac:dyDescent="0.25">
      <c r="A16" s="20">
        <v>2</v>
      </c>
      <c r="B16" s="21" t="s">
        <v>128</v>
      </c>
      <c r="C16" s="15" t="s">
        <v>129</v>
      </c>
      <c r="D16" s="24" t="s">
        <v>130</v>
      </c>
      <c r="E16" s="16"/>
      <c r="F16" s="17">
        <v>300</v>
      </c>
      <c r="G16" s="18">
        <f t="shared" si="0"/>
        <v>8593.43</v>
      </c>
      <c r="H16" s="19">
        <v>45030</v>
      </c>
    </row>
    <row r="17" spans="1:8" ht="48" x14ac:dyDescent="0.25">
      <c r="A17" s="20">
        <v>3</v>
      </c>
      <c r="B17" s="21" t="s">
        <v>131</v>
      </c>
      <c r="C17" s="15" t="s">
        <v>132</v>
      </c>
      <c r="D17" s="24" t="s">
        <v>133</v>
      </c>
      <c r="E17" s="16"/>
      <c r="F17" s="17">
        <v>124.05</v>
      </c>
      <c r="G17" s="18">
        <f>G16-F17</f>
        <v>8469.380000000001</v>
      </c>
      <c r="H17" s="19">
        <v>45030</v>
      </c>
    </row>
    <row r="18" spans="1:8" ht="63.75" customHeight="1" x14ac:dyDescent="0.25">
      <c r="A18" s="20">
        <v>4</v>
      </c>
      <c r="B18" s="21" t="s">
        <v>131</v>
      </c>
      <c r="C18" s="15" t="s">
        <v>134</v>
      </c>
      <c r="D18" s="24" t="s">
        <v>135</v>
      </c>
      <c r="E18" s="16"/>
      <c r="F18" s="17">
        <v>30.75</v>
      </c>
      <c r="G18" s="18">
        <f>G17-F18</f>
        <v>8438.630000000001</v>
      </c>
      <c r="H18" s="19">
        <v>45030</v>
      </c>
    </row>
    <row r="19" spans="1:8" ht="62.25" customHeight="1" x14ac:dyDescent="0.25">
      <c r="A19" s="20">
        <v>5</v>
      </c>
      <c r="B19" s="72" t="s">
        <v>136</v>
      </c>
      <c r="C19" s="45" t="s">
        <v>137</v>
      </c>
      <c r="D19" s="72" t="s">
        <v>55</v>
      </c>
      <c r="E19" s="16"/>
      <c r="F19" s="17">
        <v>28</v>
      </c>
      <c r="G19" s="18">
        <f>G18-F19</f>
        <v>8410.630000000001</v>
      </c>
      <c r="H19" s="19">
        <v>45035</v>
      </c>
    </row>
    <row r="20" spans="1:8" ht="38.25" x14ac:dyDescent="0.25">
      <c r="A20" s="20">
        <v>6</v>
      </c>
      <c r="B20" s="72" t="s">
        <v>138</v>
      </c>
      <c r="C20" s="45" t="s">
        <v>139</v>
      </c>
      <c r="D20" s="72" t="s">
        <v>140</v>
      </c>
      <c r="E20" s="16"/>
      <c r="F20" s="17">
        <v>18</v>
      </c>
      <c r="G20" s="18">
        <f t="shared" si="0"/>
        <v>8392.630000000001</v>
      </c>
      <c r="H20" s="19">
        <v>45036</v>
      </c>
    </row>
    <row r="21" spans="1:8" ht="46.5" customHeight="1" x14ac:dyDescent="0.25">
      <c r="A21" s="20">
        <v>7</v>
      </c>
      <c r="B21" s="72" t="s">
        <v>138</v>
      </c>
      <c r="C21" s="87" t="s">
        <v>141</v>
      </c>
      <c r="D21" s="72" t="s">
        <v>142</v>
      </c>
      <c r="E21" s="20"/>
      <c r="F21" s="17">
        <v>312</v>
      </c>
      <c r="G21" s="18">
        <f t="shared" si="0"/>
        <v>8080.630000000001</v>
      </c>
      <c r="H21" s="19">
        <v>45041</v>
      </c>
    </row>
    <row r="22" spans="1:8" ht="94.5" x14ac:dyDescent="0.25">
      <c r="A22" s="20">
        <v>8</v>
      </c>
      <c r="B22" s="72" t="s">
        <v>136</v>
      </c>
      <c r="C22" s="28" t="s">
        <v>143</v>
      </c>
      <c r="D22" s="72" t="s">
        <v>55</v>
      </c>
      <c r="E22" s="16"/>
      <c r="F22" s="17">
        <v>34</v>
      </c>
      <c r="G22" s="18">
        <f t="shared" si="0"/>
        <v>8046.630000000001</v>
      </c>
      <c r="H22" s="19">
        <v>45042</v>
      </c>
    </row>
    <row r="23" spans="1:8" ht="63.75" customHeight="1" x14ac:dyDescent="0.25">
      <c r="A23" s="20">
        <v>9</v>
      </c>
      <c r="B23" s="72" t="s">
        <v>136</v>
      </c>
      <c r="C23" s="45" t="s">
        <v>144</v>
      </c>
      <c r="D23" s="72" t="s">
        <v>55</v>
      </c>
      <c r="E23" s="20"/>
      <c r="F23" s="17">
        <v>65</v>
      </c>
      <c r="G23" s="18">
        <f t="shared" si="0"/>
        <v>7981.630000000001</v>
      </c>
      <c r="H23" s="19">
        <v>45048</v>
      </c>
    </row>
    <row r="24" spans="1:8" ht="38.25" x14ac:dyDescent="0.25">
      <c r="A24" s="13">
        <v>10</v>
      </c>
      <c r="B24" s="72" t="s">
        <v>145</v>
      </c>
      <c r="C24" s="45" t="s">
        <v>146</v>
      </c>
      <c r="D24" s="72" t="s">
        <v>55</v>
      </c>
      <c r="E24" s="16"/>
      <c r="F24" s="17">
        <v>132</v>
      </c>
      <c r="G24" s="18">
        <f t="shared" si="0"/>
        <v>7849.630000000001</v>
      </c>
      <c r="H24" s="19">
        <v>45051</v>
      </c>
    </row>
    <row r="25" spans="1:8" ht="63.75" x14ac:dyDescent="0.25">
      <c r="A25" s="13">
        <v>11</v>
      </c>
      <c r="B25" s="72" t="s">
        <v>147</v>
      </c>
      <c r="C25" s="45" t="s">
        <v>148</v>
      </c>
      <c r="D25" s="72" t="s">
        <v>55</v>
      </c>
      <c r="E25" s="77"/>
      <c r="F25" s="17">
        <v>140</v>
      </c>
      <c r="G25" s="18">
        <f t="shared" si="0"/>
        <v>7709.630000000001</v>
      </c>
      <c r="H25" s="19">
        <v>45062</v>
      </c>
    </row>
    <row r="26" spans="1:8" ht="89.25" x14ac:dyDescent="0.25">
      <c r="A26" s="13">
        <v>12</v>
      </c>
      <c r="B26" s="70" t="s">
        <v>138</v>
      </c>
      <c r="C26" s="49" t="s">
        <v>149</v>
      </c>
      <c r="D26" s="70" t="s">
        <v>150</v>
      </c>
      <c r="E26" s="16"/>
      <c r="F26" s="17">
        <v>72</v>
      </c>
      <c r="G26" s="18">
        <f t="shared" si="0"/>
        <v>7637.630000000001</v>
      </c>
      <c r="H26" s="82">
        <v>45071</v>
      </c>
    </row>
    <row r="27" spans="1:8" ht="78.75" x14ac:dyDescent="0.25">
      <c r="A27" s="13">
        <v>13</v>
      </c>
      <c r="B27" s="70" t="s">
        <v>125</v>
      </c>
      <c r="C27" s="49" t="s">
        <v>151</v>
      </c>
      <c r="D27" s="70" t="s">
        <v>152</v>
      </c>
      <c r="E27" s="16"/>
      <c r="F27" s="78">
        <v>143</v>
      </c>
      <c r="G27" s="18">
        <f t="shared" si="0"/>
        <v>7494.630000000001</v>
      </c>
      <c r="H27" s="82">
        <v>45075</v>
      </c>
    </row>
    <row r="28" spans="1:8" ht="102" x14ac:dyDescent="0.25">
      <c r="A28" s="13">
        <v>14</v>
      </c>
      <c r="B28" s="70" t="s">
        <v>153</v>
      </c>
      <c r="C28" s="49" t="s">
        <v>154</v>
      </c>
      <c r="D28" s="70" t="s">
        <v>155</v>
      </c>
      <c r="E28" s="16"/>
      <c r="F28" s="78">
        <v>59</v>
      </c>
      <c r="G28" s="18">
        <f t="shared" si="0"/>
        <v>7435.630000000001</v>
      </c>
      <c r="H28" s="82">
        <v>45077</v>
      </c>
    </row>
    <row r="29" spans="1:8" ht="51" x14ac:dyDescent="0.25">
      <c r="A29" s="13">
        <v>15</v>
      </c>
      <c r="B29" s="70" t="s">
        <v>156</v>
      </c>
      <c r="C29" s="49" t="s">
        <v>157</v>
      </c>
      <c r="D29" s="70" t="s">
        <v>158</v>
      </c>
      <c r="E29" s="16"/>
      <c r="F29" s="78">
        <v>1130</v>
      </c>
      <c r="G29" s="18">
        <f t="shared" si="0"/>
        <v>6305.630000000001</v>
      </c>
      <c r="H29" s="82">
        <v>45084</v>
      </c>
    </row>
    <row r="30" spans="1:8" ht="51" x14ac:dyDescent="0.25">
      <c r="A30" s="13">
        <v>16</v>
      </c>
      <c r="B30" s="70" t="s">
        <v>159</v>
      </c>
      <c r="C30" s="49" t="s">
        <v>160</v>
      </c>
      <c r="D30" s="70" t="s">
        <v>161</v>
      </c>
      <c r="E30" s="16"/>
      <c r="F30" s="78">
        <v>240</v>
      </c>
      <c r="G30" s="18">
        <f t="shared" si="0"/>
        <v>6065.630000000001</v>
      </c>
      <c r="H30" s="82">
        <v>45084</v>
      </c>
    </row>
    <row r="31" spans="1:8" ht="76.5" x14ac:dyDescent="0.25">
      <c r="A31" s="13">
        <v>17</v>
      </c>
      <c r="B31" s="80" t="s">
        <v>162</v>
      </c>
      <c r="C31" s="49" t="s">
        <v>163</v>
      </c>
      <c r="D31" s="80" t="s">
        <v>164</v>
      </c>
      <c r="E31" s="16"/>
      <c r="F31" s="78">
        <v>102.25</v>
      </c>
      <c r="G31" s="18">
        <f t="shared" si="0"/>
        <v>5963.380000000001</v>
      </c>
      <c r="H31" s="82">
        <v>45097</v>
      </c>
    </row>
    <row r="32" spans="1:8" ht="85.5" x14ac:dyDescent="0.25">
      <c r="A32" s="13">
        <v>18</v>
      </c>
      <c r="B32" s="70" t="s">
        <v>162</v>
      </c>
      <c r="C32" s="88" t="s">
        <v>165</v>
      </c>
      <c r="D32" s="80" t="s">
        <v>166</v>
      </c>
      <c r="E32" s="16"/>
      <c r="F32" s="78">
        <v>186.75</v>
      </c>
      <c r="G32" s="18">
        <f t="shared" si="0"/>
        <v>5776.630000000001</v>
      </c>
      <c r="H32" s="82">
        <v>45097</v>
      </c>
    </row>
    <row r="33" spans="1:8" ht="89.25" x14ac:dyDescent="0.25">
      <c r="A33" s="13">
        <v>19</v>
      </c>
      <c r="B33" s="70" t="s">
        <v>167</v>
      </c>
      <c r="C33" s="49" t="s">
        <v>168</v>
      </c>
      <c r="D33" s="80" t="s">
        <v>169</v>
      </c>
      <c r="E33" s="16"/>
      <c r="F33" s="78">
        <v>140</v>
      </c>
      <c r="G33" s="18">
        <f t="shared" si="0"/>
        <v>5636.630000000001</v>
      </c>
      <c r="H33" s="82"/>
    </row>
    <row r="34" spans="1:8" ht="42.75" x14ac:dyDescent="0.25">
      <c r="A34" s="105">
        <v>20</v>
      </c>
      <c r="B34" s="70" t="s">
        <v>159</v>
      </c>
      <c r="C34" s="88" t="s">
        <v>170</v>
      </c>
      <c r="D34" s="80" t="s">
        <v>171</v>
      </c>
      <c r="E34" s="106"/>
      <c r="F34" s="107">
        <v>30</v>
      </c>
      <c r="G34" s="108">
        <f t="shared" si="0"/>
        <v>5606.630000000001</v>
      </c>
      <c r="H34" s="109">
        <v>45100</v>
      </c>
    </row>
    <row r="35" spans="1:8" ht="57" x14ac:dyDescent="0.25">
      <c r="A35" s="63"/>
      <c r="B35" s="27" t="s">
        <v>172</v>
      </c>
      <c r="C35" s="73" t="s">
        <v>173</v>
      </c>
      <c r="D35" s="85" t="s">
        <v>174</v>
      </c>
      <c r="E35" s="16"/>
      <c r="F35" s="78">
        <v>85</v>
      </c>
      <c r="G35" s="18">
        <f>G34-F35</f>
        <v>5521.630000000001</v>
      </c>
      <c r="H35" s="82">
        <v>45100</v>
      </c>
    </row>
    <row r="36" spans="1:8" ht="76.5" x14ac:dyDescent="0.25">
      <c r="A36" s="63"/>
      <c r="B36" s="32" t="s">
        <v>138</v>
      </c>
      <c r="C36" s="45" t="s">
        <v>368</v>
      </c>
      <c r="D36" s="32" t="s">
        <v>369</v>
      </c>
      <c r="E36" s="16"/>
      <c r="F36" s="78">
        <v>331</v>
      </c>
      <c r="G36" s="18">
        <f>G35-F36</f>
        <v>5190.630000000001</v>
      </c>
      <c r="H36" s="82">
        <v>45107</v>
      </c>
    </row>
  </sheetData>
  <mergeCells count="8">
    <mergeCell ref="A9:B9"/>
    <mergeCell ref="A14:D14"/>
    <mergeCell ref="A2:H2"/>
    <mergeCell ref="A3:H3"/>
    <mergeCell ref="A4:H4"/>
    <mergeCell ref="C6:H6"/>
    <mergeCell ref="C7:E7"/>
    <mergeCell ref="C8:E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E2DE-7DF6-4BAA-8A36-3B1A86D81464}">
  <dimension ref="A1:H18"/>
  <sheetViews>
    <sheetView topLeftCell="A12" workbookViewId="0">
      <selection activeCell="H4" sqref="H1:I1048576"/>
    </sheetView>
  </sheetViews>
  <sheetFormatPr baseColWidth="10" defaultRowHeight="15" x14ac:dyDescent="0.25"/>
  <cols>
    <col min="1" max="1" width="5" customWidth="1"/>
    <col min="2" max="2" width="18.7109375" customWidth="1"/>
    <col min="3" max="3" width="27"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x14ac:dyDescent="0.25">
      <c r="A5" s="5" t="s">
        <v>3</v>
      </c>
      <c r="B5" s="6"/>
      <c r="C5" s="115" t="s">
        <v>30</v>
      </c>
      <c r="D5" s="115"/>
      <c r="E5" s="115"/>
      <c r="F5" s="115"/>
      <c r="G5" s="115"/>
      <c r="H5" s="115"/>
    </row>
    <row r="6" spans="1:8" x14ac:dyDescent="0.25">
      <c r="A6" s="5" t="s">
        <v>5</v>
      </c>
      <c r="B6" s="6"/>
      <c r="C6" s="115" t="s">
        <v>26</v>
      </c>
      <c r="D6" s="115"/>
      <c r="E6" s="115"/>
      <c r="F6" s="6"/>
      <c r="G6" s="6"/>
      <c r="H6" s="6"/>
    </row>
    <row r="7" spans="1:8" x14ac:dyDescent="0.25">
      <c r="A7" s="5" t="s">
        <v>7</v>
      </c>
      <c r="B7" s="6"/>
      <c r="C7" s="115" t="s">
        <v>8</v>
      </c>
      <c r="D7" s="115"/>
      <c r="E7" s="115"/>
      <c r="F7" s="6"/>
      <c r="G7" s="6"/>
      <c r="H7" s="6"/>
    </row>
    <row r="8" spans="1:8" x14ac:dyDescent="0.25">
      <c r="A8" s="116" t="s">
        <v>9</v>
      </c>
      <c r="B8" s="116"/>
      <c r="C8" s="7">
        <v>10000</v>
      </c>
      <c r="D8" s="6"/>
      <c r="E8" s="6"/>
      <c r="F8" s="6"/>
      <c r="G8" s="6"/>
      <c r="H8" s="6"/>
    </row>
    <row r="9" spans="1:8" x14ac:dyDescent="0.25">
      <c r="A9" s="5" t="s">
        <v>10</v>
      </c>
      <c r="B9" s="6"/>
      <c r="C9" s="7">
        <f>SUM(F14:F39)</f>
        <v>1954.6</v>
      </c>
      <c r="D9" s="5" t="s">
        <v>11</v>
      </c>
      <c r="E9" s="5"/>
      <c r="F9" s="5"/>
      <c r="G9" s="8" t="e">
        <f>SUM(C9-#REF!-#REF!)</f>
        <v>#REF!</v>
      </c>
      <c r="H9" s="6"/>
    </row>
    <row r="10" spans="1:8" x14ac:dyDescent="0.25">
      <c r="A10" s="5" t="s">
        <v>13</v>
      </c>
      <c r="B10" s="6"/>
      <c r="C10" s="7">
        <f>+C8-C9</f>
        <v>8045.4</v>
      </c>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t="s">
        <v>48</v>
      </c>
      <c r="B13" s="112"/>
      <c r="C13" s="112"/>
      <c r="D13" s="113"/>
      <c r="E13" s="11"/>
      <c r="F13" s="11"/>
      <c r="G13" s="74">
        <v>4986.05</v>
      </c>
      <c r="H13" s="11"/>
    </row>
    <row r="14" spans="1:8" ht="89.25" x14ac:dyDescent="0.25">
      <c r="A14" s="20">
        <v>1</v>
      </c>
      <c r="B14" s="70" t="s">
        <v>175</v>
      </c>
      <c r="C14" s="49" t="s">
        <v>176</v>
      </c>
      <c r="D14" s="86" t="s">
        <v>177</v>
      </c>
      <c r="E14" s="20"/>
      <c r="F14" s="17">
        <v>89</v>
      </c>
      <c r="G14" s="18">
        <f t="shared" ref="G14:G18" si="0">G13-F14</f>
        <v>4897.05</v>
      </c>
      <c r="H14" s="19">
        <v>45041</v>
      </c>
    </row>
    <row r="15" spans="1:8" ht="77.25" x14ac:dyDescent="0.25">
      <c r="A15" s="13">
        <v>2</v>
      </c>
      <c r="B15" s="48" t="s">
        <v>178</v>
      </c>
      <c r="C15" s="89" t="s">
        <v>179</v>
      </c>
      <c r="D15" s="48" t="s">
        <v>180</v>
      </c>
      <c r="E15" s="16"/>
      <c r="F15" s="17">
        <v>43.35</v>
      </c>
      <c r="G15" s="18">
        <f t="shared" si="0"/>
        <v>4853.7</v>
      </c>
      <c r="H15" s="19">
        <v>45048</v>
      </c>
    </row>
    <row r="16" spans="1:8" ht="121.5" customHeight="1" x14ac:dyDescent="0.25">
      <c r="A16" s="13">
        <v>3</v>
      </c>
      <c r="B16" s="70" t="s">
        <v>178</v>
      </c>
      <c r="C16" s="49" t="s">
        <v>181</v>
      </c>
      <c r="D16" s="70" t="s">
        <v>182</v>
      </c>
      <c r="E16" s="16"/>
      <c r="F16" s="17">
        <v>1428.75</v>
      </c>
      <c r="G16" s="18">
        <f t="shared" si="0"/>
        <v>3424.95</v>
      </c>
      <c r="H16" s="19">
        <v>45068</v>
      </c>
    </row>
    <row r="17" spans="1:8" ht="191.25" x14ac:dyDescent="0.25">
      <c r="A17" s="13">
        <v>4</v>
      </c>
      <c r="B17" s="70" t="s">
        <v>178</v>
      </c>
      <c r="C17" s="49" t="s">
        <v>183</v>
      </c>
      <c r="D17" s="70" t="s">
        <v>184</v>
      </c>
      <c r="E17" s="16"/>
      <c r="F17" s="17">
        <v>393.5</v>
      </c>
      <c r="G17" s="18">
        <f t="shared" si="0"/>
        <v>3031.45</v>
      </c>
      <c r="H17" s="19">
        <v>45090</v>
      </c>
    </row>
    <row r="18" spans="1:8" x14ac:dyDescent="0.25">
      <c r="A18" s="13">
        <v>5</v>
      </c>
      <c r="B18" s="21"/>
      <c r="C18" s="15"/>
      <c r="D18" s="21"/>
      <c r="E18" s="20"/>
      <c r="F18" s="17"/>
      <c r="G18" s="18">
        <f t="shared" si="0"/>
        <v>3031.45</v>
      </c>
      <c r="H18" s="19"/>
    </row>
  </sheetData>
  <mergeCells count="8">
    <mergeCell ref="A8:B8"/>
    <mergeCell ref="A13:D13"/>
    <mergeCell ref="A1:H1"/>
    <mergeCell ref="A2:H2"/>
    <mergeCell ref="A3:H3"/>
    <mergeCell ref="C5:H5"/>
    <mergeCell ref="C6:E6"/>
    <mergeCell ref="C7:E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7255-65C9-434B-94B4-6502BCDF3934}">
  <dimension ref="A1:H16"/>
  <sheetViews>
    <sheetView topLeftCell="A2" workbookViewId="0">
      <selection activeCell="B28" sqref="B28"/>
    </sheetView>
  </sheetViews>
  <sheetFormatPr baseColWidth="10" defaultRowHeight="15" x14ac:dyDescent="0.25"/>
  <cols>
    <col min="1" max="1" width="3.5703125" customWidth="1"/>
    <col min="2" max="2" width="14.5703125" customWidth="1"/>
    <col min="3" max="3" width="37.425781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x14ac:dyDescent="0.25">
      <c r="A5" s="5" t="s">
        <v>3</v>
      </c>
      <c r="B5" s="6"/>
      <c r="C5" s="115" t="s">
        <v>31</v>
      </c>
      <c r="D5" s="115"/>
      <c r="E5" s="115"/>
      <c r="F5" s="115"/>
      <c r="G5" s="115"/>
      <c r="H5" s="115"/>
    </row>
    <row r="6" spans="1:8" x14ac:dyDescent="0.25">
      <c r="A6" s="5" t="s">
        <v>5</v>
      </c>
      <c r="B6" s="6"/>
      <c r="C6" s="115" t="s">
        <v>26</v>
      </c>
      <c r="D6" s="115"/>
      <c r="E6" s="115"/>
      <c r="F6" s="6"/>
      <c r="G6" s="6"/>
      <c r="H6" s="6"/>
    </row>
    <row r="7" spans="1:8" x14ac:dyDescent="0.25">
      <c r="A7" s="5" t="s">
        <v>7</v>
      </c>
      <c r="B7" s="6"/>
      <c r="C7" s="115" t="s">
        <v>8</v>
      </c>
      <c r="D7" s="115"/>
      <c r="E7" s="115"/>
      <c r="F7" s="6"/>
      <c r="G7" s="6"/>
      <c r="H7" s="6"/>
    </row>
    <row r="8" spans="1:8" x14ac:dyDescent="0.25">
      <c r="A8" s="116" t="s">
        <v>9</v>
      </c>
      <c r="B8" s="116"/>
      <c r="C8" s="7">
        <v>7500</v>
      </c>
      <c r="D8" s="6"/>
      <c r="E8" s="6"/>
      <c r="F8" s="6"/>
      <c r="G8" s="6"/>
      <c r="H8" s="6"/>
    </row>
    <row r="9" spans="1:8" x14ac:dyDescent="0.25">
      <c r="A9" s="5" t="s">
        <v>10</v>
      </c>
      <c r="B9" s="6"/>
      <c r="C9" s="7">
        <f>SUM(F14:F32)</f>
        <v>5098.5</v>
      </c>
      <c r="D9" s="5" t="s">
        <v>11</v>
      </c>
      <c r="E9" s="5"/>
      <c r="F9" s="5"/>
      <c r="G9" s="8" t="e">
        <f>SUM(C9-#REF!-#REF!)</f>
        <v>#REF!</v>
      </c>
      <c r="H9" s="6"/>
    </row>
    <row r="10" spans="1:8" x14ac:dyDescent="0.25">
      <c r="A10" s="5" t="s">
        <v>13</v>
      </c>
      <c r="B10" s="6"/>
      <c r="C10" s="7">
        <f>+C8-C9</f>
        <v>2401.5</v>
      </c>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c r="B13" s="112"/>
      <c r="C13" s="112"/>
      <c r="D13" s="113"/>
      <c r="E13" s="11"/>
      <c r="F13" s="11"/>
      <c r="G13" s="12">
        <v>7500</v>
      </c>
      <c r="H13" s="11"/>
    </row>
    <row r="14" spans="1:8" ht="98.25" customHeight="1" x14ac:dyDescent="0.25">
      <c r="A14" s="72">
        <v>1</v>
      </c>
      <c r="B14" s="72" t="s">
        <v>24</v>
      </c>
      <c r="C14" s="45" t="s">
        <v>32</v>
      </c>
      <c r="D14" s="72" t="s">
        <v>33</v>
      </c>
      <c r="E14" s="16"/>
      <c r="F14" s="17">
        <v>3552</v>
      </c>
      <c r="G14" s="18">
        <f>G13-F14</f>
        <v>3948</v>
      </c>
      <c r="H14" s="19">
        <v>44910</v>
      </c>
    </row>
    <row r="15" spans="1:8" ht="90" customHeight="1" x14ac:dyDescent="0.25">
      <c r="A15" s="13">
        <v>6</v>
      </c>
      <c r="B15" s="21" t="s">
        <v>24</v>
      </c>
      <c r="C15" s="45" t="s">
        <v>35</v>
      </c>
      <c r="D15" s="46"/>
      <c r="E15" s="16"/>
      <c r="F15" s="17">
        <v>486</v>
      </c>
      <c r="G15" s="18" t="e">
        <f>#REF!-F15</f>
        <v>#REF!</v>
      </c>
      <c r="H15" s="19">
        <v>45279</v>
      </c>
    </row>
    <row r="16" spans="1:8" ht="72" x14ac:dyDescent="0.25">
      <c r="A16" s="13">
        <v>7</v>
      </c>
      <c r="B16" s="21" t="s">
        <v>24</v>
      </c>
      <c r="C16" s="15" t="s">
        <v>36</v>
      </c>
      <c r="D16" s="72" t="s">
        <v>37</v>
      </c>
      <c r="E16" s="16"/>
      <c r="F16" s="17">
        <v>1060.5</v>
      </c>
      <c r="G16" s="18" t="e">
        <f t="shared" ref="G16" si="0">G15-F16</f>
        <v>#REF!</v>
      </c>
      <c r="H16" s="19">
        <v>44957</v>
      </c>
    </row>
  </sheetData>
  <mergeCells count="8">
    <mergeCell ref="A8:B8"/>
    <mergeCell ref="A13:D13"/>
    <mergeCell ref="A1:H1"/>
    <mergeCell ref="A2:H2"/>
    <mergeCell ref="A3:H3"/>
    <mergeCell ref="C5:H5"/>
    <mergeCell ref="C6:E6"/>
    <mergeCell ref="C7:E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B72F-3C88-4E79-B025-86F166F618CB}">
  <dimension ref="A1:H30"/>
  <sheetViews>
    <sheetView topLeftCell="A23" workbookViewId="0">
      <selection activeCell="C27" sqref="C27"/>
    </sheetView>
  </sheetViews>
  <sheetFormatPr baseColWidth="10" defaultRowHeight="15" x14ac:dyDescent="0.25"/>
  <cols>
    <col min="1" max="1" width="2.42578125" customWidth="1"/>
    <col min="2" max="2" width="15.28515625" customWidth="1"/>
    <col min="3" max="3" width="37.57031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51"/>
      <c r="G4" s="4"/>
      <c r="H4" s="4"/>
    </row>
    <row r="5" spans="1:8" x14ac:dyDescent="0.25">
      <c r="A5" s="5" t="s">
        <v>3</v>
      </c>
      <c r="B5" s="6"/>
      <c r="C5" s="115" t="s">
        <v>38</v>
      </c>
      <c r="D5" s="115"/>
      <c r="E5" s="115"/>
      <c r="F5" s="115"/>
      <c r="G5" s="115"/>
      <c r="H5" s="115"/>
    </row>
    <row r="6" spans="1:8" x14ac:dyDescent="0.25">
      <c r="A6" s="5" t="s">
        <v>5</v>
      </c>
      <c r="B6" s="6"/>
      <c r="C6" s="115" t="s">
        <v>26</v>
      </c>
      <c r="D6" s="115"/>
      <c r="E6" s="115"/>
      <c r="F6" s="52"/>
      <c r="G6" s="6"/>
      <c r="H6" s="6"/>
    </row>
    <row r="7" spans="1:8" x14ac:dyDescent="0.25">
      <c r="A7" s="5" t="s">
        <v>7</v>
      </c>
      <c r="B7" s="6"/>
      <c r="C7" s="115" t="s">
        <v>8</v>
      </c>
      <c r="D7" s="115"/>
      <c r="E7" s="115"/>
      <c r="F7" s="52"/>
      <c r="G7" s="6"/>
      <c r="H7" s="6"/>
    </row>
    <row r="8" spans="1:8" x14ac:dyDescent="0.25">
      <c r="A8" s="116" t="s">
        <v>9</v>
      </c>
      <c r="B8" s="116"/>
      <c r="C8" s="7">
        <v>10000</v>
      </c>
      <c r="D8" s="6"/>
      <c r="E8" s="6"/>
      <c r="F8" s="52"/>
      <c r="G8" s="6"/>
      <c r="H8" s="6"/>
    </row>
    <row r="9" spans="1:8" x14ac:dyDescent="0.25">
      <c r="A9" s="5" t="s">
        <v>10</v>
      </c>
      <c r="B9" s="6"/>
      <c r="C9" s="7">
        <f>SUM(F14:F71)</f>
        <v>3076.22</v>
      </c>
      <c r="D9" s="5" t="s">
        <v>11</v>
      </c>
      <c r="E9" s="5"/>
      <c r="F9" s="53"/>
      <c r="G9" s="8" t="e">
        <f>SUM(C9-#REF!-#REF!)</f>
        <v>#REF!</v>
      </c>
      <c r="H9" s="6"/>
    </row>
    <row r="10" spans="1:8" x14ac:dyDescent="0.25">
      <c r="A10" s="5" t="s">
        <v>13</v>
      </c>
      <c r="B10" s="6"/>
      <c r="C10" s="7">
        <f>+C8-C9</f>
        <v>6923.7800000000007</v>
      </c>
      <c r="D10" s="6"/>
      <c r="E10" s="6"/>
      <c r="F10" s="52"/>
      <c r="G10" s="6"/>
      <c r="H10" s="6"/>
    </row>
    <row r="11" spans="1:8" x14ac:dyDescent="0.25">
      <c r="A11" s="5"/>
      <c r="B11" s="6"/>
      <c r="C11" s="6"/>
      <c r="D11" s="6"/>
      <c r="E11" s="6"/>
      <c r="F11" s="52"/>
      <c r="G11" s="6"/>
      <c r="H11" s="6"/>
    </row>
    <row r="12" spans="1:8" x14ac:dyDescent="0.25">
      <c r="A12" s="9" t="s">
        <v>14</v>
      </c>
      <c r="B12" s="10" t="s">
        <v>15</v>
      </c>
      <c r="C12" s="10" t="s">
        <v>16</v>
      </c>
      <c r="D12" s="10" t="s">
        <v>17</v>
      </c>
      <c r="E12" s="10" t="s">
        <v>18</v>
      </c>
      <c r="F12" s="55" t="s">
        <v>19</v>
      </c>
      <c r="G12" s="10" t="s">
        <v>20</v>
      </c>
      <c r="H12" s="10" t="s">
        <v>23</v>
      </c>
    </row>
    <row r="13" spans="1:8" x14ac:dyDescent="0.25">
      <c r="A13" s="111" t="s">
        <v>49</v>
      </c>
      <c r="B13" s="112"/>
      <c r="C13" s="112"/>
      <c r="D13" s="113"/>
      <c r="E13" s="11"/>
      <c r="F13" s="12"/>
      <c r="G13" s="12">
        <v>9194.9500000000007</v>
      </c>
      <c r="H13" s="11"/>
    </row>
    <row r="14" spans="1:8" ht="69" customHeight="1" x14ac:dyDescent="0.25">
      <c r="A14" s="20">
        <v>1</v>
      </c>
      <c r="B14" s="21" t="s">
        <v>185</v>
      </c>
      <c r="C14" s="15" t="s">
        <v>186</v>
      </c>
      <c r="D14" s="21" t="s">
        <v>187</v>
      </c>
      <c r="E14" s="16"/>
      <c r="F14" s="17">
        <v>40</v>
      </c>
      <c r="G14" s="18">
        <f t="shared" ref="G14:G25" si="0">G13-F14</f>
        <v>9154.9500000000007</v>
      </c>
      <c r="H14" s="19">
        <v>45027</v>
      </c>
    </row>
    <row r="15" spans="1:8" ht="133.5" customHeight="1" x14ac:dyDescent="0.25">
      <c r="A15" s="20">
        <v>2</v>
      </c>
      <c r="B15" s="24" t="s">
        <v>188</v>
      </c>
      <c r="C15" s="15" t="s">
        <v>189</v>
      </c>
      <c r="D15" s="21" t="s">
        <v>190</v>
      </c>
      <c r="E15" s="16"/>
      <c r="F15" s="17">
        <v>79.930000000000007</v>
      </c>
      <c r="G15" s="18">
        <f t="shared" si="0"/>
        <v>9075.02</v>
      </c>
      <c r="H15" s="19">
        <v>45030</v>
      </c>
    </row>
    <row r="16" spans="1:8" ht="71.25" customHeight="1" x14ac:dyDescent="0.25">
      <c r="A16" s="20">
        <v>3</v>
      </c>
      <c r="B16" s="21" t="s">
        <v>185</v>
      </c>
      <c r="C16" s="15" t="s">
        <v>191</v>
      </c>
      <c r="D16" s="21" t="s">
        <v>192</v>
      </c>
      <c r="E16" s="16"/>
      <c r="F16" s="17">
        <v>23.45</v>
      </c>
      <c r="G16" s="18">
        <f t="shared" si="0"/>
        <v>9051.57</v>
      </c>
      <c r="H16" s="19">
        <v>45030</v>
      </c>
    </row>
    <row r="17" spans="1:8" ht="48" customHeight="1" x14ac:dyDescent="0.25">
      <c r="A17" s="20">
        <v>4</v>
      </c>
      <c r="B17" s="24" t="s">
        <v>188</v>
      </c>
      <c r="C17" s="15" t="s">
        <v>193</v>
      </c>
      <c r="D17" s="21" t="s">
        <v>194</v>
      </c>
      <c r="E17" s="63"/>
      <c r="F17" s="90">
        <v>321</v>
      </c>
      <c r="G17" s="18">
        <f t="shared" si="0"/>
        <v>8730.57</v>
      </c>
      <c r="H17" s="91">
        <v>45033</v>
      </c>
    </row>
    <row r="18" spans="1:8" ht="85.5" customHeight="1" x14ac:dyDescent="0.25">
      <c r="A18" s="20">
        <v>5</v>
      </c>
      <c r="B18" s="72" t="s">
        <v>195</v>
      </c>
      <c r="C18" s="45" t="s">
        <v>196</v>
      </c>
      <c r="D18" s="21" t="s">
        <v>34</v>
      </c>
      <c r="E18" s="63"/>
      <c r="F18" s="90">
        <v>210</v>
      </c>
      <c r="G18" s="18">
        <f t="shared" si="0"/>
        <v>8520.57</v>
      </c>
      <c r="H18" s="91">
        <v>45037</v>
      </c>
    </row>
    <row r="19" spans="1:8" ht="73.5" customHeight="1" x14ac:dyDescent="0.25">
      <c r="A19" s="20">
        <v>6</v>
      </c>
      <c r="B19" s="47" t="s">
        <v>197</v>
      </c>
      <c r="C19" s="45" t="s">
        <v>198</v>
      </c>
      <c r="D19" s="71" t="s">
        <v>199</v>
      </c>
      <c r="E19" s="63"/>
      <c r="F19" s="90">
        <v>68</v>
      </c>
      <c r="G19" s="18">
        <f t="shared" si="0"/>
        <v>8452.57</v>
      </c>
      <c r="H19" s="91">
        <v>45040</v>
      </c>
    </row>
    <row r="20" spans="1:8" ht="105" customHeight="1" x14ac:dyDescent="0.25">
      <c r="A20" s="20">
        <v>7</v>
      </c>
      <c r="B20" s="72" t="s">
        <v>200</v>
      </c>
      <c r="C20" s="45" t="s">
        <v>201</v>
      </c>
      <c r="D20" s="29" t="s">
        <v>202</v>
      </c>
      <c r="E20" s="63"/>
      <c r="F20" s="90">
        <v>20</v>
      </c>
      <c r="G20" s="18">
        <f t="shared" si="0"/>
        <v>8432.57</v>
      </c>
      <c r="H20" s="91">
        <v>45043</v>
      </c>
    </row>
    <row r="21" spans="1:8" ht="39" x14ac:dyDescent="0.25">
      <c r="A21" s="20">
        <v>8</v>
      </c>
      <c r="B21" s="47" t="s">
        <v>203</v>
      </c>
      <c r="C21" s="31" t="s">
        <v>204</v>
      </c>
      <c r="D21" s="47" t="s">
        <v>77</v>
      </c>
      <c r="E21" s="63"/>
      <c r="F21" s="90">
        <v>240</v>
      </c>
      <c r="G21" s="18">
        <f t="shared" si="0"/>
        <v>8192.57</v>
      </c>
      <c r="H21" s="91">
        <v>45044</v>
      </c>
    </row>
    <row r="22" spans="1:8" ht="72" customHeight="1" x14ac:dyDescent="0.25">
      <c r="A22" s="20">
        <v>9</v>
      </c>
      <c r="B22" s="27" t="s">
        <v>86</v>
      </c>
      <c r="C22" s="45" t="s">
        <v>205</v>
      </c>
      <c r="D22" s="27" t="s">
        <v>206</v>
      </c>
      <c r="E22" s="63"/>
      <c r="F22" s="90">
        <v>178.1</v>
      </c>
      <c r="G22" s="18">
        <f t="shared" si="0"/>
        <v>8014.4699999999993</v>
      </c>
      <c r="H22" s="91">
        <v>45069</v>
      </c>
    </row>
    <row r="23" spans="1:8" ht="63.75" x14ac:dyDescent="0.25">
      <c r="A23" s="63"/>
      <c r="B23" s="32" t="s">
        <v>200</v>
      </c>
      <c r="C23" s="45" t="s">
        <v>207</v>
      </c>
      <c r="D23" s="32" t="s">
        <v>208</v>
      </c>
      <c r="E23" s="63"/>
      <c r="F23" s="90">
        <v>20</v>
      </c>
      <c r="G23" s="18">
        <f t="shared" si="0"/>
        <v>7994.4699999999993</v>
      </c>
      <c r="H23" s="91">
        <v>45077</v>
      </c>
    </row>
    <row r="24" spans="1:8" ht="127.5" x14ac:dyDescent="0.25">
      <c r="A24" s="63"/>
      <c r="B24" s="104" t="s">
        <v>209</v>
      </c>
      <c r="C24" s="45" t="s">
        <v>210</v>
      </c>
      <c r="D24" s="32" t="s">
        <v>152</v>
      </c>
      <c r="E24" s="63"/>
      <c r="F24" s="90">
        <v>800</v>
      </c>
      <c r="G24" s="18">
        <f t="shared" si="0"/>
        <v>7194.4699999999993</v>
      </c>
      <c r="H24" s="91">
        <v>45084</v>
      </c>
    </row>
    <row r="25" spans="1:8" ht="51" x14ac:dyDescent="0.25">
      <c r="A25" s="63"/>
      <c r="B25" s="32" t="s">
        <v>211</v>
      </c>
      <c r="C25" s="45" t="s">
        <v>212</v>
      </c>
      <c r="D25" s="32" t="s">
        <v>213</v>
      </c>
      <c r="E25" s="63"/>
      <c r="F25" s="90">
        <v>36.5</v>
      </c>
      <c r="G25" s="18">
        <f t="shared" si="0"/>
        <v>7157.9699999999993</v>
      </c>
      <c r="H25" s="91">
        <v>45084</v>
      </c>
    </row>
    <row r="26" spans="1:8" ht="51" x14ac:dyDescent="0.25">
      <c r="A26" s="63"/>
      <c r="B26" s="32" t="s">
        <v>214</v>
      </c>
      <c r="C26" s="45" t="s">
        <v>215</v>
      </c>
      <c r="D26" s="27" t="s">
        <v>55</v>
      </c>
      <c r="E26" s="63"/>
      <c r="F26" s="90">
        <v>47</v>
      </c>
      <c r="G26" s="18">
        <f>G25-F26</f>
        <v>7110.9699999999993</v>
      </c>
      <c r="H26" s="91">
        <v>45084</v>
      </c>
    </row>
    <row r="27" spans="1:8" ht="63.75" x14ac:dyDescent="0.25">
      <c r="A27" s="63"/>
      <c r="B27" s="32" t="s">
        <v>101</v>
      </c>
      <c r="C27" s="45" t="s">
        <v>378</v>
      </c>
      <c r="D27" s="14" t="s">
        <v>216</v>
      </c>
      <c r="E27" s="63"/>
      <c r="F27" s="90">
        <v>123.1</v>
      </c>
      <c r="G27" s="18">
        <f>G26-F27</f>
        <v>6987.869999999999</v>
      </c>
      <c r="H27" s="91">
        <v>45086</v>
      </c>
    </row>
    <row r="28" spans="1:8" ht="51" x14ac:dyDescent="0.25">
      <c r="A28" s="63"/>
      <c r="B28" s="32" t="s">
        <v>185</v>
      </c>
      <c r="C28" s="45" t="s">
        <v>217</v>
      </c>
      <c r="D28" s="32" t="s">
        <v>218</v>
      </c>
      <c r="E28" s="63"/>
      <c r="F28" s="90">
        <v>45.74</v>
      </c>
      <c r="G28" s="18">
        <f>G27-F28</f>
        <v>6942.1299999999992</v>
      </c>
      <c r="H28" s="91">
        <v>45089</v>
      </c>
    </row>
    <row r="29" spans="1:8" ht="89.25" x14ac:dyDescent="0.25">
      <c r="A29" s="63"/>
      <c r="B29" s="32" t="s">
        <v>370</v>
      </c>
      <c r="C29" s="45" t="s">
        <v>371</v>
      </c>
      <c r="D29" s="14" t="s">
        <v>55</v>
      </c>
      <c r="E29" s="63"/>
      <c r="F29" s="90">
        <v>555</v>
      </c>
      <c r="G29" s="18">
        <f t="shared" ref="G29" si="1">G28-F29</f>
        <v>6387.1299999999992</v>
      </c>
      <c r="H29" s="91">
        <v>45105</v>
      </c>
    </row>
    <row r="30" spans="1:8" ht="38.25" x14ac:dyDescent="0.25">
      <c r="A30" s="63"/>
      <c r="B30" s="96" t="s">
        <v>197</v>
      </c>
      <c r="C30" s="45" t="s">
        <v>372</v>
      </c>
      <c r="D30" s="27" t="s">
        <v>373</v>
      </c>
      <c r="E30" s="63"/>
      <c r="F30" s="90">
        <v>268.39999999999998</v>
      </c>
      <c r="G30" s="18">
        <f>G29-F30</f>
        <v>6118.73</v>
      </c>
      <c r="H30" s="91">
        <v>45107</v>
      </c>
    </row>
  </sheetData>
  <mergeCells count="8">
    <mergeCell ref="A8:B8"/>
    <mergeCell ref="A13:D13"/>
    <mergeCell ref="A1:H1"/>
    <mergeCell ref="A2:H2"/>
    <mergeCell ref="A3:H3"/>
    <mergeCell ref="C5:H5"/>
    <mergeCell ref="C6:E6"/>
    <mergeCell ref="C7:E7"/>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B5D8C-614C-46DC-838F-F6A47AF4FE88}">
  <dimension ref="A1:H26"/>
  <sheetViews>
    <sheetView topLeftCell="A22" workbookViewId="0">
      <selection activeCell="T19" sqref="T19"/>
    </sheetView>
  </sheetViews>
  <sheetFormatPr baseColWidth="10" defaultRowHeight="15" x14ac:dyDescent="0.25"/>
  <cols>
    <col min="2" max="2" width="17.140625" customWidth="1"/>
    <col min="3" max="3" width="32.85546875" customWidth="1"/>
    <col min="5" max="5" width="8.1406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4"/>
      <c r="G4" s="4"/>
      <c r="H4" s="4"/>
    </row>
    <row r="5" spans="1:8" ht="24" customHeight="1" x14ac:dyDescent="0.25">
      <c r="A5" s="5" t="s">
        <v>3</v>
      </c>
      <c r="B5" s="6"/>
      <c r="C5" s="115" t="s">
        <v>39</v>
      </c>
      <c r="D5" s="115"/>
      <c r="E5" s="115"/>
      <c r="F5" s="115"/>
      <c r="G5" s="115"/>
      <c r="H5" s="115"/>
    </row>
    <row r="6" spans="1:8" x14ac:dyDescent="0.25">
      <c r="A6" s="5" t="s">
        <v>5</v>
      </c>
      <c r="B6" s="6"/>
      <c r="C6" s="115" t="s">
        <v>26</v>
      </c>
      <c r="D6" s="115"/>
      <c r="E6" s="6"/>
      <c r="F6" s="6"/>
      <c r="G6" s="6"/>
      <c r="H6" s="6"/>
    </row>
    <row r="7" spans="1:8" x14ac:dyDescent="0.25">
      <c r="A7" s="5" t="s">
        <v>7</v>
      </c>
      <c r="B7" s="6"/>
      <c r="C7" s="6" t="s">
        <v>8</v>
      </c>
      <c r="D7" s="6"/>
      <c r="E7" s="6"/>
      <c r="F7" s="6"/>
      <c r="G7" s="6"/>
      <c r="H7" s="6"/>
    </row>
    <row r="8" spans="1:8" x14ac:dyDescent="0.25">
      <c r="A8" s="115" t="s">
        <v>9</v>
      </c>
      <c r="B8" s="115"/>
      <c r="C8" s="7">
        <v>30000</v>
      </c>
      <c r="D8" s="6"/>
      <c r="E8" s="6"/>
      <c r="F8" s="6"/>
      <c r="G8" s="6"/>
      <c r="H8" s="6"/>
    </row>
    <row r="9" spans="1:8" x14ac:dyDescent="0.25">
      <c r="A9" s="5" t="s">
        <v>10</v>
      </c>
      <c r="B9" s="6"/>
      <c r="C9" s="7"/>
      <c r="D9" s="5" t="s">
        <v>11</v>
      </c>
      <c r="E9" s="5"/>
      <c r="F9" s="5"/>
      <c r="G9" s="8" t="e">
        <f>SUM(C9-#REF!-#REF!)</f>
        <v>#REF!</v>
      </c>
      <c r="H9" s="6"/>
    </row>
    <row r="10" spans="1:8" x14ac:dyDescent="0.25">
      <c r="A10" s="5" t="s">
        <v>13</v>
      </c>
      <c r="B10" s="6"/>
      <c r="C10" s="7"/>
      <c r="D10" s="6"/>
      <c r="E10" s="6"/>
      <c r="F10" s="6"/>
      <c r="G10" s="6"/>
      <c r="H10" s="6"/>
    </row>
    <row r="11" spans="1:8" x14ac:dyDescent="0.25">
      <c r="A11" s="5"/>
      <c r="B11" s="6"/>
      <c r="C11" s="6"/>
      <c r="D11" s="6"/>
      <c r="E11" s="6"/>
      <c r="F11" s="6"/>
      <c r="G11" s="6"/>
      <c r="H11" s="6"/>
    </row>
    <row r="12" spans="1:8" x14ac:dyDescent="0.25">
      <c r="A12" s="9" t="s">
        <v>14</v>
      </c>
      <c r="B12" s="10" t="s">
        <v>15</v>
      </c>
      <c r="C12" s="10" t="s">
        <v>16</v>
      </c>
      <c r="D12" s="10" t="s">
        <v>17</v>
      </c>
      <c r="E12" s="10" t="s">
        <v>18</v>
      </c>
      <c r="F12" s="10" t="s">
        <v>19</v>
      </c>
      <c r="G12" s="10" t="s">
        <v>20</v>
      </c>
      <c r="H12" s="10" t="s">
        <v>23</v>
      </c>
    </row>
    <row r="13" spans="1:8" x14ac:dyDescent="0.25">
      <c r="A13" s="111" t="s">
        <v>49</v>
      </c>
      <c r="B13" s="112"/>
      <c r="C13" s="112"/>
      <c r="D13" s="113"/>
      <c r="E13" s="11"/>
      <c r="F13" s="11"/>
      <c r="G13" s="12">
        <v>28282.75</v>
      </c>
      <c r="H13" s="11"/>
    </row>
    <row r="14" spans="1:8" ht="72" x14ac:dyDescent="0.25">
      <c r="A14" s="20">
        <v>1</v>
      </c>
      <c r="B14" s="72" t="s">
        <v>219</v>
      </c>
      <c r="C14" s="15" t="s">
        <v>220</v>
      </c>
      <c r="D14" s="21" t="s">
        <v>221</v>
      </c>
      <c r="E14" s="16"/>
      <c r="F14" s="17">
        <v>96</v>
      </c>
      <c r="G14" s="18">
        <f t="shared" ref="G14:G23" si="0">G13-F14</f>
        <v>28186.75</v>
      </c>
      <c r="H14" s="19">
        <v>45030</v>
      </c>
    </row>
    <row r="15" spans="1:8" ht="96" x14ac:dyDescent="0.25">
      <c r="A15" s="20">
        <v>2</v>
      </c>
      <c r="B15" s="72" t="s">
        <v>101</v>
      </c>
      <c r="C15" s="15" t="s">
        <v>222</v>
      </c>
      <c r="D15" s="21" t="s">
        <v>223</v>
      </c>
      <c r="E15" s="16"/>
      <c r="F15" s="17">
        <v>568.95000000000005</v>
      </c>
      <c r="G15" s="18">
        <f>G14-F15</f>
        <v>27617.8</v>
      </c>
      <c r="H15" s="19">
        <v>45030</v>
      </c>
    </row>
    <row r="16" spans="1:8" ht="63.75" x14ac:dyDescent="0.25">
      <c r="A16" s="20">
        <v>3</v>
      </c>
      <c r="B16" s="71" t="s">
        <v>188</v>
      </c>
      <c r="C16" s="45" t="s">
        <v>224</v>
      </c>
      <c r="D16" s="72" t="s">
        <v>225</v>
      </c>
      <c r="E16" s="16"/>
      <c r="F16" s="17">
        <v>1590</v>
      </c>
      <c r="G16" s="18">
        <f t="shared" si="0"/>
        <v>26027.8</v>
      </c>
      <c r="H16" s="19">
        <v>45040</v>
      </c>
    </row>
    <row r="17" spans="1:8" ht="103.5" customHeight="1" x14ac:dyDescent="0.25">
      <c r="A17" s="20">
        <v>4</v>
      </c>
      <c r="B17" s="32" t="s">
        <v>101</v>
      </c>
      <c r="C17" s="45" t="s">
        <v>226</v>
      </c>
      <c r="D17" s="32" t="s">
        <v>227</v>
      </c>
      <c r="E17" s="16"/>
      <c r="F17" s="17">
        <v>259.75</v>
      </c>
      <c r="G17" s="18">
        <f t="shared" si="0"/>
        <v>25768.05</v>
      </c>
      <c r="H17" s="19">
        <v>45058</v>
      </c>
    </row>
    <row r="18" spans="1:8" ht="83.25" customHeight="1" x14ac:dyDescent="0.25">
      <c r="A18" s="20">
        <v>5</v>
      </c>
      <c r="B18" s="96" t="s">
        <v>228</v>
      </c>
      <c r="C18" s="45" t="s">
        <v>229</v>
      </c>
      <c r="D18" s="32" t="s">
        <v>230</v>
      </c>
      <c r="E18" s="16"/>
      <c r="F18" s="17">
        <v>192</v>
      </c>
      <c r="G18" s="18">
        <f t="shared" si="0"/>
        <v>25576.05</v>
      </c>
      <c r="H18" s="19">
        <v>45089</v>
      </c>
    </row>
    <row r="19" spans="1:8" ht="79.5" customHeight="1" x14ac:dyDescent="0.25">
      <c r="A19" s="20">
        <v>6</v>
      </c>
      <c r="B19" s="96" t="s">
        <v>228</v>
      </c>
      <c r="C19" s="73" t="s">
        <v>231</v>
      </c>
      <c r="D19" s="32" t="s">
        <v>232</v>
      </c>
      <c r="E19" s="16"/>
      <c r="F19" s="17">
        <v>240</v>
      </c>
      <c r="G19" s="18">
        <f t="shared" si="0"/>
        <v>25336.05</v>
      </c>
      <c r="H19" s="19">
        <v>45103</v>
      </c>
    </row>
    <row r="20" spans="1:8" ht="84.75" customHeight="1" x14ac:dyDescent="0.25">
      <c r="A20" s="20">
        <v>7</v>
      </c>
      <c r="B20" s="32" t="s">
        <v>101</v>
      </c>
      <c r="C20" s="45" t="s">
        <v>233</v>
      </c>
      <c r="D20" s="32" t="s">
        <v>234</v>
      </c>
      <c r="E20" s="16"/>
      <c r="F20" s="17">
        <v>73</v>
      </c>
      <c r="G20" s="18">
        <f>G19-F20</f>
        <v>25263.05</v>
      </c>
      <c r="H20" s="19">
        <v>45084</v>
      </c>
    </row>
    <row r="21" spans="1:8" ht="102" x14ac:dyDescent="0.25">
      <c r="A21" s="63"/>
      <c r="B21" s="32" t="s">
        <v>101</v>
      </c>
      <c r="C21" s="45" t="s">
        <v>235</v>
      </c>
      <c r="D21" s="32" t="s">
        <v>236</v>
      </c>
      <c r="E21" s="16"/>
      <c r="F21" s="17">
        <v>232.4</v>
      </c>
      <c r="G21" s="18">
        <f t="shared" si="0"/>
        <v>25030.649999999998</v>
      </c>
      <c r="H21" s="19">
        <v>45084</v>
      </c>
    </row>
    <row r="22" spans="1:8" ht="76.5" x14ac:dyDescent="0.25">
      <c r="A22" s="63"/>
      <c r="B22" s="32" t="s">
        <v>228</v>
      </c>
      <c r="C22" s="45" t="s">
        <v>237</v>
      </c>
      <c r="D22" s="32" t="s">
        <v>238</v>
      </c>
      <c r="E22" s="16"/>
      <c r="F22" s="17">
        <v>240</v>
      </c>
      <c r="G22" s="18">
        <f t="shared" si="0"/>
        <v>24790.649999999998</v>
      </c>
      <c r="H22" s="19">
        <v>45086</v>
      </c>
    </row>
    <row r="23" spans="1:8" ht="76.5" x14ac:dyDescent="0.25">
      <c r="A23" s="63"/>
      <c r="B23" s="32" t="s">
        <v>239</v>
      </c>
      <c r="C23" s="45" t="s">
        <v>240</v>
      </c>
      <c r="D23" s="32" t="s">
        <v>241</v>
      </c>
      <c r="E23" s="16"/>
      <c r="F23" s="17">
        <v>375</v>
      </c>
      <c r="G23" s="18">
        <f t="shared" si="0"/>
        <v>24415.649999999998</v>
      </c>
      <c r="H23" s="19">
        <v>45086</v>
      </c>
    </row>
    <row r="24" spans="1:8" ht="76.5" x14ac:dyDescent="0.25">
      <c r="A24" s="63"/>
      <c r="B24" s="32" t="s">
        <v>228</v>
      </c>
      <c r="C24" s="45" t="s">
        <v>242</v>
      </c>
      <c r="D24" s="32" t="s">
        <v>243</v>
      </c>
      <c r="E24" s="16"/>
      <c r="F24" s="17">
        <v>120</v>
      </c>
      <c r="G24" s="18">
        <f>G23-F24</f>
        <v>24295.649999999998</v>
      </c>
      <c r="H24" s="19">
        <v>45093</v>
      </c>
    </row>
    <row r="25" spans="1:8" ht="89.25" x14ac:dyDescent="0.25">
      <c r="A25" s="63"/>
      <c r="B25" s="32" t="s">
        <v>239</v>
      </c>
      <c r="C25" s="45" t="s">
        <v>374</v>
      </c>
      <c r="D25" s="32" t="s">
        <v>375</v>
      </c>
      <c r="E25" s="16"/>
      <c r="F25" s="17">
        <v>150</v>
      </c>
      <c r="G25" s="18">
        <f t="shared" ref="G25:G26" si="1">G24-F25</f>
        <v>24145.649999999998</v>
      </c>
      <c r="H25" s="19">
        <v>45107</v>
      </c>
    </row>
    <row r="26" spans="1:8" ht="89.25" x14ac:dyDescent="0.25">
      <c r="A26" s="63"/>
      <c r="B26" s="32" t="s">
        <v>239</v>
      </c>
      <c r="C26" s="45" t="s">
        <v>376</v>
      </c>
      <c r="D26" s="32" t="s">
        <v>377</v>
      </c>
      <c r="E26" s="16"/>
      <c r="F26" s="17">
        <v>150</v>
      </c>
      <c r="G26" s="18">
        <f t="shared" si="1"/>
        <v>23995.649999999998</v>
      </c>
      <c r="H26" s="19">
        <v>45107</v>
      </c>
    </row>
  </sheetData>
  <mergeCells count="7">
    <mergeCell ref="A13:D13"/>
    <mergeCell ref="A1:H1"/>
    <mergeCell ref="A2:H2"/>
    <mergeCell ref="A3:H3"/>
    <mergeCell ref="C5:H5"/>
    <mergeCell ref="C6:D6"/>
    <mergeCell ref="A8:B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A041C-A001-4BFD-BB9C-A29B336A8B81}">
  <dimension ref="A1:H35"/>
  <sheetViews>
    <sheetView topLeftCell="A32" workbookViewId="0">
      <selection activeCell="H6" sqref="H1:I1048576"/>
    </sheetView>
  </sheetViews>
  <sheetFormatPr baseColWidth="10" defaultRowHeight="15" x14ac:dyDescent="0.25"/>
  <cols>
    <col min="3" max="3" width="29.85546875" customWidth="1"/>
    <col min="7" max="7" width="13.42578125" customWidth="1"/>
  </cols>
  <sheetData>
    <row r="1" spans="1:8" ht="15.75" x14ac:dyDescent="0.25">
      <c r="A1" s="114" t="s">
        <v>0</v>
      </c>
      <c r="B1" s="114"/>
      <c r="C1" s="114"/>
      <c r="D1" s="114"/>
      <c r="E1" s="114"/>
      <c r="F1" s="114"/>
      <c r="G1" s="114"/>
      <c r="H1" s="114"/>
    </row>
    <row r="2" spans="1:8" ht="15.75" x14ac:dyDescent="0.25">
      <c r="A2" s="114" t="s">
        <v>1</v>
      </c>
      <c r="B2" s="114"/>
      <c r="C2" s="114"/>
      <c r="D2" s="114"/>
      <c r="E2" s="114"/>
      <c r="F2" s="114"/>
      <c r="G2" s="114"/>
      <c r="H2" s="114"/>
    </row>
    <row r="3" spans="1:8" ht="15.75" x14ac:dyDescent="0.25">
      <c r="A3" s="114" t="s">
        <v>2</v>
      </c>
      <c r="B3" s="114"/>
      <c r="C3" s="114"/>
      <c r="D3" s="114"/>
      <c r="E3" s="114"/>
      <c r="F3" s="114"/>
      <c r="G3" s="114"/>
      <c r="H3" s="114"/>
    </row>
    <row r="4" spans="1:8" x14ac:dyDescent="0.25">
      <c r="A4" s="3"/>
      <c r="B4" s="4"/>
      <c r="C4" s="4"/>
      <c r="D4" s="4"/>
      <c r="E4" s="4"/>
      <c r="F4" s="51"/>
      <c r="G4" s="4"/>
      <c r="H4" s="56"/>
    </row>
    <row r="5" spans="1:8" ht="22.5" customHeight="1" x14ac:dyDescent="0.25">
      <c r="A5" s="5" t="s">
        <v>3</v>
      </c>
      <c r="B5" s="6"/>
      <c r="C5" s="115" t="s">
        <v>40</v>
      </c>
      <c r="D5" s="115"/>
      <c r="E5" s="115"/>
      <c r="F5" s="115"/>
      <c r="G5" s="115"/>
      <c r="H5" s="115"/>
    </row>
    <row r="6" spans="1:8" ht="22.5" x14ac:dyDescent="0.25">
      <c r="A6" s="5" t="s">
        <v>5</v>
      </c>
      <c r="B6" s="6"/>
      <c r="C6" s="6" t="s">
        <v>6</v>
      </c>
      <c r="D6" s="6"/>
      <c r="E6" s="6"/>
      <c r="F6" s="52"/>
      <c r="G6" s="6"/>
      <c r="H6" s="57"/>
    </row>
    <row r="7" spans="1:8" x14ac:dyDescent="0.25">
      <c r="A7" s="5" t="s">
        <v>7</v>
      </c>
      <c r="B7" s="6"/>
      <c r="C7" s="6" t="s">
        <v>8</v>
      </c>
      <c r="D7" s="6"/>
      <c r="E7" s="6"/>
      <c r="F7" s="52"/>
      <c r="G7" s="6"/>
      <c r="H7" s="57"/>
    </row>
    <row r="8" spans="1:8" x14ac:dyDescent="0.25">
      <c r="A8" s="115" t="s">
        <v>9</v>
      </c>
      <c r="B8" s="115"/>
      <c r="C8" s="7">
        <v>120000</v>
      </c>
      <c r="D8" s="6"/>
      <c r="E8" s="6"/>
      <c r="F8" s="52"/>
      <c r="G8" s="6"/>
      <c r="H8" s="57"/>
    </row>
    <row r="9" spans="1:8" x14ac:dyDescent="0.25">
      <c r="A9" s="5" t="s">
        <v>10</v>
      </c>
      <c r="B9" s="6"/>
      <c r="C9" s="7">
        <f>SUM(F14:F125)</f>
        <v>21440.52</v>
      </c>
      <c r="D9" s="5" t="s">
        <v>11</v>
      </c>
      <c r="E9" s="5"/>
      <c r="F9" s="53"/>
      <c r="G9" s="58" t="e">
        <f>SUM(C9-#REF!-#REF!)</f>
        <v>#REF!</v>
      </c>
      <c r="H9" s="57"/>
    </row>
    <row r="10" spans="1:8" x14ac:dyDescent="0.25">
      <c r="A10" s="5" t="s">
        <v>13</v>
      </c>
      <c r="B10" s="6"/>
      <c r="C10" s="7">
        <f>+C8-C9</f>
        <v>98559.48</v>
      </c>
      <c r="D10" s="6"/>
      <c r="E10" s="6"/>
      <c r="F10" s="52"/>
      <c r="G10" s="6"/>
      <c r="H10" s="57"/>
    </row>
    <row r="11" spans="1:8" x14ac:dyDescent="0.25">
      <c r="A11" s="5"/>
      <c r="B11" s="6"/>
      <c r="C11" s="6"/>
      <c r="D11" s="6"/>
      <c r="E11" s="6"/>
      <c r="F11" s="52"/>
      <c r="G11" s="6"/>
      <c r="H11" s="57"/>
    </row>
    <row r="12" spans="1:8" x14ac:dyDescent="0.25">
      <c r="A12" s="9" t="s">
        <v>14</v>
      </c>
      <c r="B12" s="10" t="s">
        <v>15</v>
      </c>
      <c r="C12" s="10" t="s">
        <v>16</v>
      </c>
      <c r="D12" s="10" t="s">
        <v>17</v>
      </c>
      <c r="E12" s="10" t="s">
        <v>18</v>
      </c>
      <c r="F12" s="55" t="s">
        <v>19</v>
      </c>
      <c r="G12" s="10" t="s">
        <v>20</v>
      </c>
      <c r="H12" s="59" t="s">
        <v>23</v>
      </c>
    </row>
    <row r="13" spans="1:8" x14ac:dyDescent="0.25">
      <c r="A13" s="111" t="s">
        <v>49</v>
      </c>
      <c r="B13" s="112"/>
      <c r="C13" s="112"/>
      <c r="D13" s="113"/>
      <c r="E13" s="11"/>
      <c r="F13" s="12"/>
      <c r="G13" s="12">
        <v>31708.22</v>
      </c>
      <c r="H13" s="60"/>
    </row>
    <row r="14" spans="1:8" ht="98.25" customHeight="1" x14ac:dyDescent="0.25">
      <c r="A14" s="20">
        <v>1</v>
      </c>
      <c r="B14" s="21" t="s">
        <v>244</v>
      </c>
      <c r="C14" s="15" t="s">
        <v>245</v>
      </c>
      <c r="D14" s="21" t="s">
        <v>246</v>
      </c>
      <c r="E14" s="63"/>
      <c r="F14" s="64">
        <v>180</v>
      </c>
      <c r="G14" s="18">
        <f>G13-F14</f>
        <v>31528.22</v>
      </c>
      <c r="H14" s="65">
        <v>45030</v>
      </c>
    </row>
    <row r="15" spans="1:8" ht="100.5" customHeight="1" x14ac:dyDescent="0.25">
      <c r="A15" s="20">
        <v>2</v>
      </c>
      <c r="B15" s="21" t="s">
        <v>211</v>
      </c>
      <c r="C15" s="15" t="s">
        <v>247</v>
      </c>
      <c r="D15" s="94" t="s">
        <v>248</v>
      </c>
      <c r="E15" s="63"/>
      <c r="F15" s="64">
        <v>1276</v>
      </c>
      <c r="G15" s="18">
        <f t="shared" ref="G15:G33" si="0">G14-F15</f>
        <v>30252.22</v>
      </c>
      <c r="H15" s="65">
        <v>45030</v>
      </c>
    </row>
    <row r="16" spans="1:8" ht="114" customHeight="1" x14ac:dyDescent="0.25">
      <c r="A16" s="20">
        <v>3</v>
      </c>
      <c r="B16" s="21" t="s">
        <v>249</v>
      </c>
      <c r="C16" s="15" t="s">
        <v>250</v>
      </c>
      <c r="D16" s="21" t="s">
        <v>251</v>
      </c>
      <c r="E16" s="63"/>
      <c r="F16" s="64">
        <v>545.94000000000005</v>
      </c>
      <c r="G16" s="18">
        <f t="shared" si="0"/>
        <v>29706.280000000002</v>
      </c>
      <c r="H16" s="65">
        <v>45030</v>
      </c>
    </row>
    <row r="17" spans="1:8" ht="111" customHeight="1" x14ac:dyDescent="0.25">
      <c r="A17" s="20">
        <v>4</v>
      </c>
      <c r="B17" s="21" t="s">
        <v>252</v>
      </c>
      <c r="C17" s="15" t="s">
        <v>253</v>
      </c>
      <c r="D17" s="21" t="s">
        <v>254</v>
      </c>
      <c r="E17" s="63"/>
      <c r="F17" s="64">
        <v>4108.59</v>
      </c>
      <c r="G17" s="18">
        <f t="shared" si="0"/>
        <v>25597.690000000002</v>
      </c>
      <c r="H17" s="65">
        <v>45030</v>
      </c>
    </row>
    <row r="18" spans="1:8" ht="89.25" customHeight="1" x14ac:dyDescent="0.25">
      <c r="A18" s="20">
        <v>5</v>
      </c>
      <c r="B18" s="72" t="s">
        <v>244</v>
      </c>
      <c r="C18" s="45" t="s">
        <v>255</v>
      </c>
      <c r="D18" s="94" t="s">
        <v>256</v>
      </c>
      <c r="E18" s="63"/>
      <c r="F18" s="64">
        <v>280</v>
      </c>
      <c r="G18" s="18">
        <f t="shared" si="0"/>
        <v>25317.690000000002</v>
      </c>
      <c r="H18" s="65">
        <v>45044</v>
      </c>
    </row>
    <row r="19" spans="1:8" ht="89.25" customHeight="1" x14ac:dyDescent="0.25">
      <c r="A19" s="20">
        <v>6</v>
      </c>
      <c r="B19" s="72" t="s">
        <v>257</v>
      </c>
      <c r="C19" s="95" t="s">
        <v>258</v>
      </c>
      <c r="D19" s="47" t="s">
        <v>55</v>
      </c>
      <c r="E19" s="63"/>
      <c r="F19" s="64">
        <v>1050</v>
      </c>
      <c r="G19" s="18">
        <f t="shared" si="0"/>
        <v>24267.690000000002</v>
      </c>
      <c r="H19" s="65">
        <v>45044</v>
      </c>
    </row>
    <row r="20" spans="1:8" ht="96.75" customHeight="1" x14ac:dyDescent="0.25">
      <c r="A20" s="13">
        <v>7</v>
      </c>
      <c r="B20" s="72" t="s">
        <v>252</v>
      </c>
      <c r="C20" s="45" t="s">
        <v>259</v>
      </c>
      <c r="D20" s="72" t="s">
        <v>260</v>
      </c>
      <c r="E20" s="63"/>
      <c r="F20" s="64">
        <v>3727.79</v>
      </c>
      <c r="G20" s="18">
        <f t="shared" si="0"/>
        <v>20539.900000000001</v>
      </c>
      <c r="H20" s="65">
        <v>45054</v>
      </c>
    </row>
    <row r="21" spans="1:8" ht="142.5" x14ac:dyDescent="0.25">
      <c r="A21" s="62">
        <v>8</v>
      </c>
      <c r="B21" s="33" t="s">
        <v>244</v>
      </c>
      <c r="C21" s="73" t="s">
        <v>261</v>
      </c>
      <c r="D21" s="14" t="s">
        <v>262</v>
      </c>
      <c r="E21" s="63"/>
      <c r="F21" s="64">
        <v>240</v>
      </c>
      <c r="G21" s="18">
        <f t="shared" si="0"/>
        <v>20299.900000000001</v>
      </c>
      <c r="H21" s="65">
        <v>45044</v>
      </c>
    </row>
    <row r="22" spans="1:8" ht="114.75" x14ac:dyDescent="0.25">
      <c r="A22" s="62">
        <v>9</v>
      </c>
      <c r="B22" s="32" t="s">
        <v>244</v>
      </c>
      <c r="C22" s="45" t="s">
        <v>263</v>
      </c>
      <c r="D22" s="32" t="s">
        <v>264</v>
      </c>
      <c r="E22" s="63"/>
      <c r="F22" s="64">
        <v>216</v>
      </c>
      <c r="G22" s="18">
        <f t="shared" si="0"/>
        <v>20083.900000000001</v>
      </c>
      <c r="H22" s="65">
        <v>45058</v>
      </c>
    </row>
    <row r="23" spans="1:8" ht="115.5" customHeight="1" x14ac:dyDescent="0.25">
      <c r="A23" s="62">
        <v>10</v>
      </c>
      <c r="B23" s="32" t="s">
        <v>211</v>
      </c>
      <c r="C23" s="45" t="s">
        <v>265</v>
      </c>
      <c r="D23" s="33" t="s">
        <v>266</v>
      </c>
      <c r="E23" s="63"/>
      <c r="F23" s="64">
        <v>1001.77</v>
      </c>
      <c r="G23" s="18">
        <f>G22-F23</f>
        <v>19082.13</v>
      </c>
      <c r="H23" s="65">
        <v>45058</v>
      </c>
    </row>
    <row r="24" spans="1:8" ht="78" customHeight="1" x14ac:dyDescent="0.25">
      <c r="A24" s="62">
        <v>11</v>
      </c>
      <c r="B24" s="32" t="s">
        <v>211</v>
      </c>
      <c r="C24" s="45" t="s">
        <v>267</v>
      </c>
      <c r="D24" s="14" t="s">
        <v>268</v>
      </c>
      <c r="E24" s="63"/>
      <c r="F24" s="64">
        <v>590.42999999999995</v>
      </c>
      <c r="G24" s="18">
        <f t="shared" si="0"/>
        <v>18491.7</v>
      </c>
      <c r="H24" s="65">
        <v>45058</v>
      </c>
    </row>
    <row r="25" spans="1:8" ht="78.75" x14ac:dyDescent="0.25">
      <c r="A25" s="62">
        <v>12</v>
      </c>
      <c r="B25" s="32" t="s">
        <v>269</v>
      </c>
      <c r="C25" s="45" t="s">
        <v>270</v>
      </c>
      <c r="D25" s="32" t="s">
        <v>271</v>
      </c>
      <c r="E25" s="63"/>
      <c r="F25" s="64">
        <v>666.7</v>
      </c>
      <c r="G25" s="18">
        <f t="shared" si="0"/>
        <v>17825</v>
      </c>
      <c r="H25" s="65">
        <v>45070</v>
      </c>
    </row>
    <row r="26" spans="1:8" ht="96.75" customHeight="1" x14ac:dyDescent="0.25">
      <c r="A26" s="62">
        <v>13</v>
      </c>
      <c r="B26" s="32" t="s">
        <v>244</v>
      </c>
      <c r="C26" s="45" t="s">
        <v>272</v>
      </c>
      <c r="D26" s="32" t="s">
        <v>273</v>
      </c>
      <c r="E26" s="63"/>
      <c r="F26" s="64">
        <v>240</v>
      </c>
      <c r="G26" s="18">
        <f t="shared" si="0"/>
        <v>17585</v>
      </c>
      <c r="H26" s="65">
        <v>45072</v>
      </c>
    </row>
    <row r="27" spans="1:8" ht="84" customHeight="1" x14ac:dyDescent="0.25">
      <c r="A27" s="62">
        <v>14</v>
      </c>
      <c r="B27" s="102" t="s">
        <v>274</v>
      </c>
      <c r="C27" s="45" t="s">
        <v>275</v>
      </c>
      <c r="D27" s="104" t="s">
        <v>276</v>
      </c>
      <c r="E27" s="63"/>
      <c r="F27" s="64">
        <v>672.9</v>
      </c>
      <c r="G27" s="18">
        <f t="shared" si="0"/>
        <v>16912.099999999999</v>
      </c>
      <c r="H27" s="65">
        <v>45072</v>
      </c>
    </row>
    <row r="28" spans="1:8" ht="101.25" customHeight="1" x14ac:dyDescent="0.25">
      <c r="A28" s="62">
        <v>15</v>
      </c>
      <c r="B28" s="32" t="s">
        <v>252</v>
      </c>
      <c r="C28" s="45" t="s">
        <v>277</v>
      </c>
      <c r="D28" s="32" t="s">
        <v>278</v>
      </c>
      <c r="E28" s="63"/>
      <c r="F28" s="64">
        <v>4568.74</v>
      </c>
      <c r="G28" s="18">
        <f t="shared" si="0"/>
        <v>12343.359999999999</v>
      </c>
      <c r="H28" s="65">
        <v>45084</v>
      </c>
    </row>
    <row r="29" spans="1:8" ht="81.75" customHeight="1" x14ac:dyDescent="0.25">
      <c r="A29" s="62"/>
      <c r="B29" s="32" t="s">
        <v>211</v>
      </c>
      <c r="C29" s="45" t="s">
        <v>279</v>
      </c>
      <c r="D29" s="32" t="s">
        <v>280</v>
      </c>
      <c r="E29" s="63"/>
      <c r="F29" s="64">
        <v>979.04</v>
      </c>
      <c r="G29" s="18">
        <f t="shared" si="0"/>
        <v>11364.32</v>
      </c>
      <c r="H29" s="65">
        <v>45084</v>
      </c>
    </row>
    <row r="30" spans="1:8" ht="90" customHeight="1" x14ac:dyDescent="0.25">
      <c r="A30" s="62"/>
      <c r="B30" s="32" t="s">
        <v>211</v>
      </c>
      <c r="C30" s="45" t="s">
        <v>281</v>
      </c>
      <c r="D30" s="32" t="s">
        <v>282</v>
      </c>
      <c r="E30" s="63"/>
      <c r="F30" s="64">
        <v>73</v>
      </c>
      <c r="G30" s="18">
        <f t="shared" si="0"/>
        <v>11291.32</v>
      </c>
      <c r="H30" s="65">
        <v>45084</v>
      </c>
    </row>
    <row r="31" spans="1:8" ht="91.5" customHeight="1" x14ac:dyDescent="0.25">
      <c r="A31" s="62"/>
      <c r="B31" s="32" t="s">
        <v>249</v>
      </c>
      <c r="C31" s="45" t="s">
        <v>283</v>
      </c>
      <c r="D31" s="32" t="s">
        <v>284</v>
      </c>
      <c r="E31" s="63"/>
      <c r="F31" s="64">
        <v>73</v>
      </c>
      <c r="G31" s="18">
        <f t="shared" si="0"/>
        <v>11218.32</v>
      </c>
      <c r="H31" s="65">
        <v>45084</v>
      </c>
    </row>
    <row r="32" spans="1:8" ht="114" customHeight="1" x14ac:dyDescent="0.25">
      <c r="A32" s="62"/>
      <c r="B32" s="32" t="s">
        <v>244</v>
      </c>
      <c r="C32" s="110" t="s">
        <v>285</v>
      </c>
      <c r="D32" s="32" t="s">
        <v>286</v>
      </c>
      <c r="E32" s="63"/>
      <c r="F32" s="64">
        <v>228</v>
      </c>
      <c r="G32" s="18">
        <f>G31-F32</f>
        <v>10990.32</v>
      </c>
      <c r="H32" s="65">
        <v>45086</v>
      </c>
    </row>
    <row r="33" spans="1:8" ht="102" x14ac:dyDescent="0.25">
      <c r="A33" s="63"/>
      <c r="B33" s="32" t="s">
        <v>249</v>
      </c>
      <c r="C33" s="45" t="s">
        <v>287</v>
      </c>
      <c r="D33" s="32" t="s">
        <v>288</v>
      </c>
      <c r="E33" s="63"/>
      <c r="F33" s="64">
        <v>258.62</v>
      </c>
      <c r="G33" s="18">
        <f t="shared" si="0"/>
        <v>10731.699999999999</v>
      </c>
      <c r="H33" s="65">
        <v>45086</v>
      </c>
    </row>
    <row r="34" spans="1:8" ht="114.75" x14ac:dyDescent="0.25">
      <c r="A34" s="63"/>
      <c r="B34" s="32" t="s">
        <v>244</v>
      </c>
      <c r="C34" s="45" t="s">
        <v>289</v>
      </c>
      <c r="D34" s="32" t="s">
        <v>290</v>
      </c>
      <c r="E34" s="63"/>
      <c r="F34" s="64">
        <v>240</v>
      </c>
      <c r="G34" s="18">
        <f>G33-F34</f>
        <v>10491.699999999999</v>
      </c>
      <c r="H34" s="65">
        <v>45100</v>
      </c>
    </row>
    <row r="35" spans="1:8" ht="114.75" x14ac:dyDescent="0.25">
      <c r="A35" s="63"/>
      <c r="B35" s="32" t="s">
        <v>291</v>
      </c>
      <c r="C35" s="45" t="s">
        <v>292</v>
      </c>
      <c r="D35" s="104" t="s">
        <v>293</v>
      </c>
      <c r="E35" s="63"/>
      <c r="F35" s="64">
        <v>224</v>
      </c>
      <c r="G35" s="18">
        <f>G34-F35</f>
        <v>10267.699999999999</v>
      </c>
      <c r="H35" s="65">
        <v>45100</v>
      </c>
    </row>
  </sheetData>
  <mergeCells count="6">
    <mergeCell ref="A13:D13"/>
    <mergeCell ref="A1:H1"/>
    <mergeCell ref="A2:H2"/>
    <mergeCell ref="A3:H3"/>
    <mergeCell ref="C5:H5"/>
    <mergeCell ref="A8:B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DEPORTES </vt:lpstr>
      <vt:lpstr>ALUMBRADO PUBLICO</vt:lpstr>
      <vt:lpstr>APOYO SOLIDARIO </vt:lpstr>
      <vt:lpstr>VEHICULOS</vt:lpstr>
      <vt:lpstr>MOBILIARIO</vt:lpstr>
      <vt:lpstr>DEPORTE INTERCANTONAL</vt:lpstr>
      <vt:lpstr>MEDIO AMBIENTE </vt:lpstr>
      <vt:lpstr>CAMINOS VECINALES</vt:lpstr>
      <vt:lpstr>DESECHOS SOLIDOS </vt:lpstr>
      <vt:lpstr>APOYO A LA MUJER </vt:lpstr>
      <vt:lpstr>DESARROLLO LOCAL </vt:lpstr>
      <vt:lpstr>EVENTOS CULTURALES </vt:lpstr>
      <vt:lpstr>EDUCACION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AUXILIAR 1</dc:creator>
  <cp:lastModifiedBy>UAIP - OFICIAL</cp:lastModifiedBy>
  <dcterms:created xsi:type="dcterms:W3CDTF">2023-05-17T14:15:33Z</dcterms:created>
  <dcterms:modified xsi:type="dcterms:W3CDTF">2023-07-10T20:33:47Z</dcterms:modified>
</cp:coreProperties>
</file>