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IR\Desktop\INFORMACIÓN OFICIOSA 09-2021\CUENTAS CORRIENTES\"/>
    </mc:Choice>
  </mc:AlternateContent>
  <bookViews>
    <workbookView xWindow="0" yWindow="0" windowWidth="20490" windowHeight="7155"/>
  </bookViews>
  <sheets>
    <sheet name="RESUMEN 2019" sheetId="44" r:id="rId1"/>
    <sheet name="RESUMEN 2020" sheetId="45" r:id="rId2"/>
    <sheet name="RESUMEN 2021" sheetId="47" r:id="rId3"/>
  </sheets>
  <calcPr calcId="152511"/>
</workbook>
</file>

<file path=xl/calcChain.xml><?xml version="1.0" encoding="utf-8"?>
<calcChain xmlns="http://schemas.openxmlformats.org/spreadsheetml/2006/main">
  <c r="E18" i="44" l="1"/>
  <c r="D18" i="44"/>
  <c r="G18" i="47"/>
  <c r="F18" i="47"/>
  <c r="E18" i="47"/>
  <c r="D11" i="47"/>
  <c r="C11" i="47"/>
  <c r="D10" i="47"/>
  <c r="C10" i="47"/>
  <c r="D9" i="47"/>
  <c r="C9" i="47"/>
  <c r="D8" i="47"/>
  <c r="C8" i="47"/>
  <c r="D7" i="47"/>
  <c r="C7" i="47"/>
  <c r="D6" i="47"/>
  <c r="C6" i="47"/>
  <c r="C18" i="47" s="1"/>
  <c r="D18" i="47" l="1"/>
  <c r="E11" i="45" l="1"/>
  <c r="E14" i="45"/>
  <c r="D14" i="45"/>
  <c r="E15" i="45"/>
  <c r="D15" i="45"/>
  <c r="E16" i="45"/>
  <c r="D16" i="45"/>
  <c r="E8" i="45"/>
  <c r="D17" i="45" l="1"/>
  <c r="E17" i="45"/>
  <c r="E7" i="45" l="1"/>
  <c r="D7" i="45"/>
  <c r="D6" i="45"/>
  <c r="E6" i="45" l="1"/>
  <c r="E18" i="45" s="1"/>
  <c r="D18" i="45"/>
  <c r="H18" i="45"/>
  <c r="G18" i="45"/>
  <c r="F18" i="45"/>
  <c r="H18" i="44"/>
  <c r="G18" i="44"/>
  <c r="F18" i="44"/>
</calcChain>
</file>

<file path=xl/sharedStrings.xml><?xml version="1.0" encoding="utf-8"?>
<sst xmlns="http://schemas.openxmlformats.org/spreadsheetml/2006/main" count="75" uniqueCount="34">
  <si>
    <t>FECHA</t>
  </si>
  <si>
    <t>TOTAL  PERSONAS O EXPEDIENTES ATENDIDOS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</si>
  <si>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</si>
  <si>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</si>
  <si>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</si>
  <si>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</si>
  <si>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</si>
  <si>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</si>
  <si>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</si>
  <si>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</si>
  <si>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</si>
  <si>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</si>
  <si>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</si>
  <si>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</si>
  <si>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T0TAL</t>
  </si>
  <si>
    <t>SOLVENCIAS EMITIDAS EN Alcaldía CENTRAL</t>
  </si>
  <si>
    <t xml:space="preserve">SOLVENCIAS EMITIDAS EN DISTRITO </t>
  </si>
  <si>
    <t>Alcaldía CENTRAL</t>
  </si>
  <si>
    <t>DISTRITO MUNICIPAL</t>
  </si>
  <si>
    <t>CUENTAS CORRIENTES Alcaldía CENTRAL Y DISTRITO MUNICIPAL</t>
  </si>
  <si>
    <t xml:space="preserve">RESUMEN  DATOS ESTADISTICOS DE SERVICIOS 2021 EN         </t>
  </si>
  <si>
    <t>TOTAL SOLVENCIAS HASTA AGOSTO DEL AÑO 2021     1566</t>
  </si>
  <si>
    <t>TOTAL CONTRIBUYENTES ATENDIDOS HASTA AGOSTO  DEL AÑO 2021        14,563</t>
  </si>
  <si>
    <t>SOLVENCIAS EMITIDAS EN ALCALDIA CENTRAL</t>
  </si>
  <si>
    <t>ALCALDIA CENTRAL</t>
  </si>
  <si>
    <t>TOTAL CONTRIBUYENTES ATENDIDOS EN EL AÑO 2019: 19,723</t>
  </si>
  <si>
    <t>TOTAL SOLVENCIAS EMITIDAS EN EL AÑO 2019:  1,272</t>
  </si>
  <si>
    <t>CUENTAS CORRIENTES ALCALDIA CENTRAL Y DISTRITO MUNICIPAL</t>
  </si>
  <si>
    <t>TOTAL DE PERSONAS Y/O EXPEDIENTES ATENDIDOS</t>
  </si>
  <si>
    <t>TOTAL DE CONTRIBUYENTES Y/O EXPEDIENTES ATENDIDOS</t>
  </si>
  <si>
    <t>TOTAL CONTRIBUYENTES ATENDIDOS EN EL AÑO 2020: 16,118</t>
  </si>
  <si>
    <t>TOTAL SOLVENCIAS EN EL AÑO 2020: 1,315</t>
  </si>
  <si>
    <t xml:space="preserve">DATOS ESTADISTICOS DE SERVICIOS BRINDADOS EN EL AÑO 2020 EN         </t>
  </si>
  <si>
    <t xml:space="preserve">DATOS ESTADISTICOS DE SERVICIOS BRINDADOS EN EL AÑO 2019 EN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</si>
</sst>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0" fontId="0" fillId="0" borderId="5" xfId="0" applyFill="1" applyBorder="1"/>
    <xf numFmtId="1" fontId="0" fillId="0" borderId="5" xfId="0" applyNumberFormat="1" applyFill="1" applyBorder="1"/>
    <xf numFmtId="14" fontId="2" fillId="0" borderId="1" xfId="0" applyNumberFormat="1" applyFont="1" applyFill="1" applyBorder="1" applyAlignment="1">
      <alignment horizontal="left" wrapText="1"/>
    </xf>
    <xf numFmtId="0" fontId="2" fillId="0" borderId="6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left" wrapText="1"/>
    </xf>
    <xf numFmtId="0" fontId="3" fillId="0" borderId="5" xfId="0" applyNumberFormat="1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5" xfId="0" applyBorder="1"/>
    <xf numFmtId="1" fontId="0" fillId="0" borderId="3" xfId="0" applyNumberFormat="1" applyFill="1" applyBorder="1"/>
    <xf numFmtId="0" fontId="3" fillId="0" borderId="4" xfId="0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 wrapText="1"/>
    </xf>
    <xf numFmtId="14" fontId="4" fillId="0" borderId="5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1" fontId="2" fillId="0" borderId="5" xfId="0" applyNumberFormat="1" applyFont="1" applyFill="1" applyBorder="1" applyAlignment="1">
      <alignment horizontal="center" wrapText="1"/>
    </xf>
    <xf numFmtId="164" fontId="3" fillId="0" borderId="0" xfId="0" applyNumberFormat="1" applyFont="1" applyBorder="1"/>
    <xf numFmtId="0" fontId="0" fillId="0" borderId="0" xfId="0" applyBorder="1"/>
    <xf numFmtId="0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left" wrapText="1"/>
    </xf>
    <xf numFmtId="0" fontId="0" fillId="0" borderId="7" xfId="0" applyBorder="1"/>
    <xf numFmtId="14" fontId="4" fillId="0" borderId="8" xfId="0" applyNumberFormat="1" applyFont="1" applyFill="1" applyBorder="1" applyAlignment="1">
      <alignment horizontal="left" wrapText="1"/>
    </xf>
    <xf numFmtId="0" fontId="4" fillId="0" borderId="15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wrapText="1"/>
    </xf>
    <xf numFmtId="0" fontId="2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9" xfId="0" applyNumberFormat="1" applyFont="1" applyFill="1" applyBorder="1" applyAlignment="1">
      <alignment horizontal="center" wrapText="1"/>
    </xf>
    <xf numFmtId="0" fontId="1" fillId="2" borderId="2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top" wrapText="1"/>
    </xf>
    <xf numFmtId="14" fontId="2" fillId="0" borderId="8" xfId="0" applyNumberFormat="1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workbookViewId="0">
      <selection activeCell="M4" sqref="M4"/>
    </sheetView>
  </sheetViews>
  <sheetFormatPr baseColWidth="10" defaultRowHeight="15" x14ac:dyDescent="0.25"/>
  <cols>
    <col min="1" max="1" width="5.7109375" customWidth="1"/>
    <col min="2" max="2" width="5.42578125" customWidth="1"/>
    <col min="3" max="3" width="18" customWidth="1"/>
    <col min="4" max="7" width="12.7109375" customWidth="1"/>
    <col min="8" max="8" width="17.42578125" customWidth="1"/>
  </cols>
  <sheetData>
    <row r="1" spans="2:8" ht="20.25" customHeight="1" thickBot="1" x14ac:dyDescent="0.3"/>
    <row r="2" spans="2:8" ht="43.5" customHeight="1" x14ac:dyDescent="0.25">
      <c r="B2" s="58" t="s">
        <v>33</v>
      </c>
      <c r="C2" s="59"/>
      <c r="D2" s="59"/>
      <c r="E2" s="59"/>
      <c r="F2" s="59"/>
      <c r="G2" s="59"/>
      <c r="H2" s="60"/>
    </row>
    <row r="3" spans="2:8" ht="31.5" customHeight="1" thickBot="1" x14ac:dyDescent="0.3">
      <c r="B3" s="61" t="s">
        <v>27</v>
      </c>
      <c r="C3" s="62"/>
      <c r="D3" s="62"/>
      <c r="E3" s="62"/>
      <c r="F3" s="62"/>
      <c r="G3" s="62"/>
      <c r="H3" s="63"/>
    </row>
    <row r="4" spans="2:8" ht="66" customHeight="1" x14ac:dyDescent="0.25">
      <c r="B4" s="47"/>
      <c r="C4" s="48" t="s">
        <v>0</v>
      </c>
      <c r="D4" s="56" t="s">
        <v>28</v>
      </c>
      <c r="E4" s="57"/>
      <c r="F4" s="56" t="s">
        <v>23</v>
      </c>
      <c r="G4" s="57"/>
      <c r="H4" s="49" t="s">
        <v>16</v>
      </c>
    </row>
    <row r="5" spans="2:8" ht="31.5" customHeight="1" x14ac:dyDescent="0.25">
      <c r="B5" s="37"/>
      <c r="C5" s="6"/>
      <c r="D5" s="7" t="s">
        <v>24</v>
      </c>
      <c r="E5" s="8" t="s">
        <v>18</v>
      </c>
      <c r="F5" s="7" t="s">
        <v>24</v>
      </c>
      <c r="G5" s="8" t="s">
        <v>18</v>
      </c>
      <c r="H5" s="8"/>
    </row>
    <row r="6" spans="2:8" ht="20.100000000000001" customHeight="1" x14ac:dyDescent="0.25">
      <c r="B6" s="2">
        <v>1</v>
      </c>
      <c r="C6" s="9" t="s">
        <v>2</v>
      </c>
      <c r="D6" s="10">
        <v>1437</v>
      </c>
      <c r="E6" s="11"/>
      <c r="F6" s="11">
        <v>49</v>
      </c>
      <c r="G6" s="11">
        <v>46</v>
      </c>
      <c r="H6" s="11"/>
    </row>
    <row r="7" spans="2:8" s="1" customFormat="1" ht="20.100000000000001" customHeight="1" x14ac:dyDescent="0.25">
      <c r="B7" s="3">
        <v>2</v>
      </c>
      <c r="C7" s="9" t="s">
        <v>3</v>
      </c>
      <c r="D7" s="10">
        <v>1036</v>
      </c>
      <c r="E7" s="12">
        <v>459</v>
      </c>
      <c r="F7" s="12">
        <v>49</v>
      </c>
      <c r="G7" s="12">
        <v>49</v>
      </c>
      <c r="H7" s="11">
        <v>4</v>
      </c>
    </row>
    <row r="8" spans="2:8" ht="20.100000000000001" customHeight="1" x14ac:dyDescent="0.25">
      <c r="B8" s="2">
        <v>3</v>
      </c>
      <c r="C8" s="9" t="s">
        <v>4</v>
      </c>
      <c r="D8" s="10">
        <v>963</v>
      </c>
      <c r="E8" s="11">
        <v>1063</v>
      </c>
      <c r="F8" s="11">
        <v>41</v>
      </c>
      <c r="G8" s="11">
        <v>45</v>
      </c>
      <c r="H8" s="12">
        <v>41</v>
      </c>
    </row>
    <row r="9" spans="2:8" ht="20.100000000000001" customHeight="1" x14ac:dyDescent="0.25">
      <c r="B9" s="3">
        <v>4</v>
      </c>
      <c r="C9" s="9" t="s">
        <v>5</v>
      </c>
      <c r="D9" s="10">
        <v>632</v>
      </c>
      <c r="E9" s="12">
        <v>546</v>
      </c>
      <c r="F9" s="12">
        <v>33</v>
      </c>
      <c r="G9" s="12">
        <v>40</v>
      </c>
      <c r="H9" s="11">
        <v>30</v>
      </c>
    </row>
    <row r="10" spans="2:8" ht="20.100000000000001" customHeight="1" x14ac:dyDescent="0.25">
      <c r="B10" s="2">
        <v>5</v>
      </c>
      <c r="C10" s="9" t="s">
        <v>6</v>
      </c>
      <c r="D10" s="10">
        <v>946</v>
      </c>
      <c r="E10" s="12">
        <v>697</v>
      </c>
      <c r="F10" s="12">
        <v>27</v>
      </c>
      <c r="G10" s="12">
        <v>39</v>
      </c>
      <c r="H10" s="12">
        <v>34</v>
      </c>
    </row>
    <row r="11" spans="2:8" ht="20.100000000000001" customHeight="1" x14ac:dyDescent="0.25">
      <c r="B11" s="3">
        <v>6</v>
      </c>
      <c r="C11" s="9" t="s">
        <v>7</v>
      </c>
      <c r="D11" s="10">
        <v>753</v>
      </c>
      <c r="E11" s="12">
        <v>548</v>
      </c>
      <c r="F11" s="12">
        <v>32</v>
      </c>
      <c r="G11" s="12">
        <v>40</v>
      </c>
      <c r="H11" s="12">
        <v>26</v>
      </c>
    </row>
    <row r="12" spans="2:8" ht="20.100000000000001" customHeight="1" x14ac:dyDescent="0.25">
      <c r="B12" s="2">
        <v>7</v>
      </c>
      <c r="C12" s="9" t="s">
        <v>8</v>
      </c>
      <c r="D12" s="10">
        <v>1049</v>
      </c>
      <c r="E12" s="12">
        <v>857</v>
      </c>
      <c r="F12" s="12">
        <v>34</v>
      </c>
      <c r="G12" s="12">
        <v>64</v>
      </c>
      <c r="H12" s="12">
        <v>32</v>
      </c>
    </row>
    <row r="13" spans="2:8" ht="20.100000000000001" customHeight="1" x14ac:dyDescent="0.25">
      <c r="B13" s="3">
        <v>8</v>
      </c>
      <c r="C13" s="9" t="s">
        <v>9</v>
      </c>
      <c r="D13" s="10">
        <v>664</v>
      </c>
      <c r="E13" s="12">
        <v>635</v>
      </c>
      <c r="F13" s="12">
        <v>36</v>
      </c>
      <c r="G13" s="12">
        <v>40</v>
      </c>
      <c r="H13" s="12">
        <v>18</v>
      </c>
    </row>
    <row r="14" spans="2:8" ht="20.100000000000001" customHeight="1" x14ac:dyDescent="0.25">
      <c r="B14" s="2">
        <v>9</v>
      </c>
      <c r="C14" s="9" t="s">
        <v>10</v>
      </c>
      <c r="D14" s="10">
        <v>1099</v>
      </c>
      <c r="E14" s="12">
        <v>866</v>
      </c>
      <c r="F14" s="12">
        <v>27</v>
      </c>
      <c r="G14" s="12">
        <v>54</v>
      </c>
      <c r="H14" s="12">
        <v>30</v>
      </c>
    </row>
    <row r="15" spans="2:8" ht="20.100000000000001" customHeight="1" x14ac:dyDescent="0.25">
      <c r="B15" s="3">
        <v>10</v>
      </c>
      <c r="C15" s="9" t="s">
        <v>11</v>
      </c>
      <c r="D15" s="13">
        <v>1194</v>
      </c>
      <c r="E15" s="14">
        <v>841</v>
      </c>
      <c r="F15" s="14">
        <v>34</v>
      </c>
      <c r="G15" s="15">
        <v>49</v>
      </c>
      <c r="H15" s="12">
        <v>37</v>
      </c>
    </row>
    <row r="16" spans="2:8" ht="20.100000000000001" customHeight="1" x14ac:dyDescent="0.25">
      <c r="B16" s="2">
        <v>11</v>
      </c>
      <c r="C16" s="9" t="s">
        <v>12</v>
      </c>
      <c r="D16" s="16">
        <v>958</v>
      </c>
      <c r="E16" s="15">
        <v>824</v>
      </c>
      <c r="F16" s="15">
        <v>39</v>
      </c>
      <c r="G16" s="15">
        <v>40</v>
      </c>
      <c r="H16" s="12">
        <v>31</v>
      </c>
    </row>
    <row r="17" spans="2:8" ht="20.100000000000001" customHeight="1" thickBot="1" x14ac:dyDescent="0.3">
      <c r="B17" s="3">
        <v>12</v>
      </c>
      <c r="C17" s="17" t="s">
        <v>13</v>
      </c>
      <c r="D17" s="18">
        <v>795</v>
      </c>
      <c r="E17" s="19">
        <v>861</v>
      </c>
      <c r="F17" s="19">
        <v>28</v>
      </c>
      <c r="G17" s="19">
        <v>23</v>
      </c>
      <c r="H17" s="15">
        <v>31</v>
      </c>
    </row>
    <row r="18" spans="2:8" ht="35.25" customHeight="1" thickBot="1" x14ac:dyDescent="0.3">
      <c r="C18" s="4" t="s">
        <v>14</v>
      </c>
      <c r="D18" s="5">
        <f>SUM(D6:D17)</f>
        <v>11526</v>
      </c>
      <c r="E18" s="50">
        <f>SUM(E6:E17)</f>
        <v>8197</v>
      </c>
      <c r="F18" s="5">
        <f t="shared" ref="F18:H18" si="0">SUM(F6:F17)</f>
        <v>429</v>
      </c>
      <c r="G18" s="5">
        <f t="shared" si="0"/>
        <v>529</v>
      </c>
      <c r="H18" s="5">
        <f t="shared" si="0"/>
        <v>314</v>
      </c>
    </row>
    <row r="19" spans="2:8" ht="33.75" customHeight="1" thickBot="1" x14ac:dyDescent="0.3"/>
    <row r="20" spans="2:8" ht="36" customHeight="1" thickBot="1" x14ac:dyDescent="0.3">
      <c r="D20" s="53" t="s">
        <v>25</v>
      </c>
      <c r="E20" s="54"/>
      <c r="F20" s="54"/>
      <c r="G20" s="55"/>
    </row>
    <row r="21" spans="2:8" ht="15.75" thickBot="1" x14ac:dyDescent="0.3"/>
    <row r="22" spans="2:8" ht="37.5" customHeight="1" thickBot="1" x14ac:dyDescent="0.3">
      <c r="D22" s="53" t="s">
        <v>26</v>
      </c>
      <c r="E22" s="54"/>
      <c r="F22" s="54"/>
      <c r="G22" s="55"/>
    </row>
  </sheetData>
  <mergeCells count="6">
    <mergeCell ref="D20:G20"/>
    <mergeCell ref="D22:G22"/>
    <mergeCell ref="F4:G4"/>
    <mergeCell ref="D4:E4"/>
    <mergeCell ref="B2:H2"/>
    <mergeCell ref="B3:H3"/>
  </mergeCells>
  <pageMargins left="0.78740157480314965" right="0.78740157480314965" top="0.78740157480314965" bottom="0.59055118110236227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activeCell="K6" sqref="K6"/>
    </sheetView>
  </sheetViews>
  <sheetFormatPr baseColWidth="10" defaultRowHeight="15" x14ac:dyDescent="0.25"/>
  <cols>
    <col min="1" max="1" width="5.7109375" customWidth="1"/>
    <col min="2" max="2" width="3.42578125" customWidth="1"/>
    <col min="3" max="7" width="12.7109375" customWidth="1"/>
    <col min="8" max="8" width="14.85546875" customWidth="1"/>
    <col min="9" max="9" width="18.140625" customWidth="1"/>
    <col min="10" max="10" width="15.7109375" customWidth="1"/>
  </cols>
  <sheetData>
    <row r="1" spans="2:9" ht="20.25" customHeight="1" thickBot="1" x14ac:dyDescent="0.3"/>
    <row r="2" spans="2:9" ht="42.75" customHeight="1" x14ac:dyDescent="0.25">
      <c r="B2" s="58" t="s">
        <v>32</v>
      </c>
      <c r="C2" s="59"/>
      <c r="D2" s="59"/>
      <c r="E2" s="59"/>
      <c r="F2" s="59"/>
      <c r="G2" s="59"/>
      <c r="H2" s="60"/>
    </row>
    <row r="3" spans="2:9" ht="42" customHeight="1" thickBot="1" x14ac:dyDescent="0.3">
      <c r="B3" s="61" t="s">
        <v>27</v>
      </c>
      <c r="C3" s="62"/>
      <c r="D3" s="62"/>
      <c r="E3" s="62"/>
      <c r="F3" s="62"/>
      <c r="G3" s="62"/>
      <c r="H3" s="63"/>
    </row>
    <row r="4" spans="2:9" ht="69" customHeight="1" x14ac:dyDescent="0.25">
      <c r="B4" s="67"/>
      <c r="C4" s="51" t="s">
        <v>0</v>
      </c>
      <c r="D4" s="56" t="s">
        <v>29</v>
      </c>
      <c r="E4" s="57"/>
      <c r="F4" s="69" t="s">
        <v>23</v>
      </c>
      <c r="G4" s="70"/>
      <c r="H4" s="52" t="s">
        <v>16</v>
      </c>
    </row>
    <row r="5" spans="2:9" ht="39" customHeight="1" x14ac:dyDescent="0.25">
      <c r="B5" s="68"/>
      <c r="C5" s="6"/>
      <c r="D5" s="8" t="s">
        <v>17</v>
      </c>
      <c r="E5" s="8" t="s">
        <v>18</v>
      </c>
      <c r="F5" s="8" t="s">
        <v>24</v>
      </c>
      <c r="G5" s="8" t="s">
        <v>18</v>
      </c>
      <c r="H5" s="8"/>
    </row>
    <row r="6" spans="2:9" ht="20.100000000000001" customHeight="1" x14ac:dyDescent="0.25">
      <c r="B6" s="2">
        <v>1</v>
      </c>
      <c r="C6" s="9" t="s">
        <v>2</v>
      </c>
      <c r="D6" s="10">
        <f>548+297+142+555</f>
        <v>1542</v>
      </c>
      <c r="E6" s="11">
        <f>329+429+258+60+444</f>
        <v>1520</v>
      </c>
      <c r="F6" s="11">
        <v>45</v>
      </c>
      <c r="G6" s="11">
        <v>67</v>
      </c>
      <c r="H6" s="11">
        <v>41</v>
      </c>
    </row>
    <row r="7" spans="2:9" s="1" customFormat="1" ht="20.100000000000001" customHeight="1" x14ac:dyDescent="0.25">
      <c r="B7" s="3">
        <v>2</v>
      </c>
      <c r="C7" s="9" t="s">
        <v>3</v>
      </c>
      <c r="D7" s="10">
        <f>324+655+394+380</f>
        <v>1753</v>
      </c>
      <c r="E7" s="12">
        <f>265+303+184+355</f>
        <v>1107</v>
      </c>
      <c r="F7" s="12">
        <v>56</v>
      </c>
      <c r="G7" s="12">
        <v>56</v>
      </c>
      <c r="H7" s="11">
        <v>53</v>
      </c>
    </row>
    <row r="8" spans="2:9" ht="23.25" customHeight="1" x14ac:dyDescent="0.25">
      <c r="B8" s="2">
        <v>3</v>
      </c>
      <c r="C8" s="9" t="s">
        <v>4</v>
      </c>
      <c r="D8" s="10">
        <v>719</v>
      </c>
      <c r="E8" s="11">
        <f>167+132+152</f>
        <v>451</v>
      </c>
      <c r="F8" s="11">
        <v>40</v>
      </c>
      <c r="G8" s="11">
        <v>33</v>
      </c>
      <c r="H8" s="12">
        <v>39</v>
      </c>
      <c r="I8" s="28"/>
    </row>
    <row r="9" spans="2:9" s="1" customFormat="1" ht="20.100000000000001" customHeight="1" x14ac:dyDescent="0.25">
      <c r="B9" s="3">
        <v>4</v>
      </c>
      <c r="C9" s="23" t="s">
        <v>5</v>
      </c>
      <c r="D9" s="24">
        <v>38</v>
      </c>
      <c r="E9" s="26"/>
      <c r="F9" s="26"/>
      <c r="G9" s="26">
        <v>1</v>
      </c>
      <c r="H9" s="27"/>
    </row>
    <row r="10" spans="2:9" s="1" customFormat="1" ht="20.100000000000001" customHeight="1" x14ac:dyDescent="0.25">
      <c r="B10" s="2">
        <v>5</v>
      </c>
      <c r="C10" s="23" t="s">
        <v>6</v>
      </c>
      <c r="D10" s="24">
        <v>98</v>
      </c>
      <c r="E10" s="26"/>
      <c r="F10" s="26">
        <v>4</v>
      </c>
      <c r="G10" s="26"/>
      <c r="H10" s="26"/>
    </row>
    <row r="11" spans="2:9" s="1" customFormat="1" ht="20.100000000000001" customHeight="1" x14ac:dyDescent="0.25">
      <c r="B11" s="3">
        <v>6</v>
      </c>
      <c r="C11" s="23" t="s">
        <v>7</v>
      </c>
      <c r="D11" s="24">
        <v>109</v>
      </c>
      <c r="E11" s="26">
        <f>30+42</f>
        <v>72</v>
      </c>
      <c r="F11" s="26">
        <v>10</v>
      </c>
      <c r="G11" s="26">
        <v>6</v>
      </c>
      <c r="H11" s="26">
        <v>5</v>
      </c>
    </row>
    <row r="12" spans="2:9" s="1" customFormat="1" ht="20.100000000000001" customHeight="1" x14ac:dyDescent="0.25">
      <c r="B12" s="2">
        <v>7</v>
      </c>
      <c r="C12" s="23" t="s">
        <v>8</v>
      </c>
      <c r="D12" s="24">
        <v>413</v>
      </c>
      <c r="E12" s="26">
        <v>295</v>
      </c>
      <c r="F12" s="26">
        <v>23</v>
      </c>
      <c r="G12" s="26">
        <v>20</v>
      </c>
      <c r="H12" s="26">
        <v>22</v>
      </c>
    </row>
    <row r="13" spans="2:9" s="1" customFormat="1" ht="21" customHeight="1" x14ac:dyDescent="0.25">
      <c r="B13" s="2"/>
      <c r="C13" s="23" t="s">
        <v>9</v>
      </c>
      <c r="D13" s="24">
        <v>477</v>
      </c>
      <c r="E13" s="26">
        <v>317</v>
      </c>
      <c r="F13" s="26">
        <v>21</v>
      </c>
      <c r="G13" s="26">
        <v>23</v>
      </c>
      <c r="H13" s="26">
        <v>35</v>
      </c>
      <c r="I13" s="35"/>
    </row>
    <row r="14" spans="2:9" ht="20.100000000000001" customHeight="1" x14ac:dyDescent="0.25">
      <c r="B14" s="2">
        <v>9</v>
      </c>
      <c r="C14" s="9" t="s">
        <v>10</v>
      </c>
      <c r="D14" s="10">
        <f>269+180+155+564</f>
        <v>1168</v>
      </c>
      <c r="E14" s="12">
        <f>216+409+37</f>
        <v>662</v>
      </c>
      <c r="F14" s="12">
        <v>51</v>
      </c>
      <c r="G14" s="12">
        <v>59</v>
      </c>
      <c r="H14" s="12">
        <v>48</v>
      </c>
    </row>
    <row r="15" spans="2:9" ht="20.100000000000001" customHeight="1" x14ac:dyDescent="0.25">
      <c r="B15" s="3">
        <v>10</v>
      </c>
      <c r="C15" s="9" t="s">
        <v>11</v>
      </c>
      <c r="D15" s="13">
        <f>327+124+332+507</f>
        <v>1290</v>
      </c>
      <c r="E15" s="14">
        <f>239+292+193</f>
        <v>724</v>
      </c>
      <c r="F15" s="14">
        <v>65</v>
      </c>
      <c r="G15" s="15">
        <v>53</v>
      </c>
      <c r="H15" s="12">
        <v>76</v>
      </c>
    </row>
    <row r="16" spans="2:9" ht="20.100000000000001" customHeight="1" x14ac:dyDescent="0.25">
      <c r="B16" s="2">
        <v>11</v>
      </c>
      <c r="C16" s="9" t="s">
        <v>12</v>
      </c>
      <c r="D16" s="16">
        <f>248+570+251</f>
        <v>1069</v>
      </c>
      <c r="E16" s="15">
        <f>226+197+286</f>
        <v>709</v>
      </c>
      <c r="F16" s="15">
        <v>61</v>
      </c>
      <c r="G16" s="15">
        <v>66</v>
      </c>
      <c r="H16" s="12">
        <v>67</v>
      </c>
    </row>
    <row r="17" spans="2:10" ht="20.100000000000001" customHeight="1" thickBot="1" x14ac:dyDescent="0.3">
      <c r="B17" s="21">
        <v>12</v>
      </c>
      <c r="C17" s="17" t="s">
        <v>13</v>
      </c>
      <c r="D17" s="18">
        <f>211+499+325</f>
        <v>1035</v>
      </c>
      <c r="E17" s="19">
        <f>181+299+232</f>
        <v>712</v>
      </c>
      <c r="F17" s="19">
        <v>55</v>
      </c>
      <c r="G17" s="19">
        <v>50</v>
      </c>
      <c r="H17" s="22">
        <v>54</v>
      </c>
    </row>
    <row r="18" spans="2:10" ht="42" customHeight="1" thickBot="1" x14ac:dyDescent="0.35">
      <c r="B18" s="32"/>
      <c r="C18" s="33" t="s">
        <v>14</v>
      </c>
      <c r="D18" s="34">
        <f>SUM(D6:D17)</f>
        <v>9711</v>
      </c>
      <c r="E18" s="34">
        <f t="shared" ref="E18:H18" si="0">SUM(E6:E17)</f>
        <v>6569</v>
      </c>
      <c r="F18" s="34">
        <f t="shared" si="0"/>
        <v>431</v>
      </c>
      <c r="G18" s="34">
        <f t="shared" si="0"/>
        <v>434</v>
      </c>
      <c r="H18" s="41">
        <f t="shared" si="0"/>
        <v>440</v>
      </c>
      <c r="I18" s="39"/>
      <c r="J18" s="39"/>
    </row>
    <row r="19" spans="2:10" ht="29.25" customHeight="1" thickBot="1" x14ac:dyDescent="0.35">
      <c r="B19" s="29"/>
      <c r="C19" s="31"/>
      <c r="D19" s="30"/>
      <c r="E19" s="30"/>
      <c r="F19" s="30"/>
      <c r="G19" s="30"/>
      <c r="H19" s="30"/>
    </row>
    <row r="20" spans="2:10" ht="43.5" customHeight="1" thickBot="1" x14ac:dyDescent="0.3">
      <c r="D20" s="64" t="s">
        <v>30</v>
      </c>
      <c r="E20" s="65"/>
      <c r="F20" s="65"/>
      <c r="G20" s="66"/>
    </row>
    <row r="21" spans="2:10" ht="15.75" thickBot="1" x14ac:dyDescent="0.3"/>
    <row r="22" spans="2:10" ht="30" customHeight="1" thickBot="1" x14ac:dyDescent="0.3">
      <c r="D22" s="64" t="s">
        <v>31</v>
      </c>
      <c r="E22" s="65"/>
      <c r="F22" s="65"/>
      <c r="G22" s="66"/>
    </row>
  </sheetData>
  <mergeCells count="7">
    <mergeCell ref="D22:G22"/>
    <mergeCell ref="D20:G20"/>
    <mergeCell ref="B2:H2"/>
    <mergeCell ref="B3:H3"/>
    <mergeCell ref="B4:B5"/>
    <mergeCell ref="D4:E4"/>
    <mergeCell ref="F4:G4"/>
  </mergeCells>
  <pageMargins left="0.78740157480314965" right="0.78740157480314965" top="0.78740157480314965" bottom="0.59055118110236227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L8" sqref="L8"/>
    </sheetView>
  </sheetViews>
  <sheetFormatPr baseColWidth="10" defaultRowHeight="15" x14ac:dyDescent="0.25"/>
  <cols>
    <col min="1" max="1" width="3.42578125" customWidth="1"/>
    <col min="2" max="6" width="12.7109375" customWidth="1"/>
    <col min="7" max="7" width="17.28515625" customWidth="1"/>
  </cols>
  <sheetData>
    <row r="1" spans="1:8" ht="42.75" customHeight="1" x14ac:dyDescent="0.25">
      <c r="A1" s="71" t="s">
        <v>20</v>
      </c>
      <c r="B1" s="71"/>
      <c r="C1" s="71"/>
      <c r="D1" s="71"/>
      <c r="E1" s="71"/>
      <c r="F1" s="71"/>
      <c r="G1" s="71"/>
    </row>
    <row r="2" spans="1:8" ht="46.5" customHeight="1" x14ac:dyDescent="0.25">
      <c r="A2" s="71" t="s">
        <v>19</v>
      </c>
      <c r="B2" s="71"/>
      <c r="C2" s="71"/>
      <c r="D2" s="71"/>
      <c r="E2" s="71"/>
      <c r="F2" s="71"/>
      <c r="G2" s="71"/>
    </row>
    <row r="3" spans="1:8" ht="20.25" customHeight="1" x14ac:dyDescent="0.3">
      <c r="A3" s="38"/>
      <c r="B3" s="36"/>
      <c r="C3" s="36"/>
      <c r="D3" s="36"/>
      <c r="E3" s="36"/>
      <c r="F3" s="36"/>
      <c r="G3" s="36"/>
    </row>
    <row r="4" spans="1:8" ht="66" customHeight="1" x14ac:dyDescent="0.25">
      <c r="A4" s="72"/>
      <c r="B4" s="40" t="s">
        <v>0</v>
      </c>
      <c r="C4" s="73" t="s">
        <v>1</v>
      </c>
      <c r="D4" s="74"/>
      <c r="E4" s="75" t="s">
        <v>15</v>
      </c>
      <c r="F4" s="76"/>
      <c r="G4" s="8" t="s">
        <v>16</v>
      </c>
    </row>
    <row r="5" spans="1:8" ht="36.75" customHeight="1" x14ac:dyDescent="0.25">
      <c r="A5" s="68"/>
      <c r="B5" s="6"/>
      <c r="C5" s="8" t="s">
        <v>17</v>
      </c>
      <c r="D5" s="8" t="s">
        <v>18</v>
      </c>
      <c r="E5" s="8" t="s">
        <v>17</v>
      </c>
      <c r="F5" s="8" t="s">
        <v>18</v>
      </c>
      <c r="G5" s="8"/>
    </row>
    <row r="6" spans="1:8" ht="20.100000000000001" customHeight="1" x14ac:dyDescent="0.25">
      <c r="A6" s="2">
        <v>1</v>
      </c>
      <c r="B6" s="9" t="s">
        <v>2</v>
      </c>
      <c r="C6" s="10">
        <f>205+622+302</f>
        <v>1129</v>
      </c>
      <c r="D6" s="11">
        <f>334+328+306</f>
        <v>968</v>
      </c>
      <c r="E6" s="11">
        <v>52</v>
      </c>
      <c r="F6" s="11">
        <v>53</v>
      </c>
      <c r="G6" s="11">
        <v>81</v>
      </c>
    </row>
    <row r="7" spans="1:8" s="1" customFormat="1" ht="20.100000000000001" customHeight="1" x14ac:dyDescent="0.25">
      <c r="A7" s="3">
        <v>2</v>
      </c>
      <c r="B7" s="9" t="s">
        <v>3</v>
      </c>
      <c r="C7" s="10">
        <f>267+464+584</f>
        <v>1315</v>
      </c>
      <c r="D7" s="12">
        <f>357+290+356</f>
        <v>1003</v>
      </c>
      <c r="E7" s="12">
        <v>58</v>
      </c>
      <c r="F7" s="12">
        <v>68</v>
      </c>
      <c r="G7" s="11">
        <v>89</v>
      </c>
    </row>
    <row r="8" spans="1:8" ht="20.100000000000001" customHeight="1" x14ac:dyDescent="0.25">
      <c r="A8" s="2">
        <v>3</v>
      </c>
      <c r="B8" s="9" t="s">
        <v>4</v>
      </c>
      <c r="C8" s="10">
        <f>174+584+374</f>
        <v>1132</v>
      </c>
      <c r="D8" s="11">
        <f>387+303</f>
        <v>690</v>
      </c>
      <c r="E8" s="11">
        <v>61</v>
      </c>
      <c r="F8" s="11">
        <v>61</v>
      </c>
      <c r="G8" s="12">
        <v>63</v>
      </c>
    </row>
    <row r="9" spans="1:8" ht="20.100000000000001" customHeight="1" x14ac:dyDescent="0.25">
      <c r="A9" s="3">
        <v>4</v>
      </c>
      <c r="B9" s="23" t="s">
        <v>5</v>
      </c>
      <c r="C9" s="10">
        <f>221+424+308</f>
        <v>953</v>
      </c>
      <c r="D9" s="12">
        <f>239+202+205</f>
        <v>646</v>
      </c>
      <c r="E9" s="12">
        <v>53</v>
      </c>
      <c r="F9" s="12">
        <v>65</v>
      </c>
      <c r="G9" s="11">
        <v>56</v>
      </c>
    </row>
    <row r="10" spans="1:8" ht="20.100000000000001" customHeight="1" x14ac:dyDescent="0.25">
      <c r="A10" s="2">
        <v>5</v>
      </c>
      <c r="B10" s="23" t="s">
        <v>6</v>
      </c>
      <c r="C10" s="42">
        <f>221+280+446</f>
        <v>947</v>
      </c>
      <c r="D10" s="43">
        <f>233+228+235</f>
        <v>696</v>
      </c>
      <c r="E10" s="43">
        <v>64</v>
      </c>
      <c r="F10" s="43">
        <v>84</v>
      </c>
      <c r="G10" s="43">
        <v>66</v>
      </c>
    </row>
    <row r="11" spans="1:8" ht="20.100000000000001" customHeight="1" x14ac:dyDescent="0.25">
      <c r="A11" s="3">
        <v>6</v>
      </c>
      <c r="B11" s="23" t="s">
        <v>7</v>
      </c>
      <c r="C11" s="42">
        <f>230+478</f>
        <v>708</v>
      </c>
      <c r="D11" s="43">
        <f>289+292+215</f>
        <v>796</v>
      </c>
      <c r="E11" s="43">
        <v>68</v>
      </c>
      <c r="F11" s="43">
        <v>59</v>
      </c>
      <c r="G11" s="43">
        <v>73</v>
      </c>
    </row>
    <row r="12" spans="1:8" ht="20.100000000000001" customHeight="1" x14ac:dyDescent="0.25">
      <c r="A12" s="2">
        <v>7</v>
      </c>
      <c r="B12" s="23" t="s">
        <v>8</v>
      </c>
      <c r="C12" s="42">
        <v>1156</v>
      </c>
      <c r="D12" s="43">
        <v>864</v>
      </c>
      <c r="E12" s="43">
        <v>65</v>
      </c>
      <c r="F12" s="43">
        <v>76</v>
      </c>
      <c r="G12" s="43">
        <v>73</v>
      </c>
      <c r="H12" s="45"/>
    </row>
    <row r="13" spans="1:8" ht="20.100000000000001" customHeight="1" x14ac:dyDescent="0.25">
      <c r="A13" s="3">
        <v>8</v>
      </c>
      <c r="B13" s="23" t="s">
        <v>9</v>
      </c>
      <c r="C13" s="42">
        <v>1007</v>
      </c>
      <c r="D13" s="43">
        <v>553</v>
      </c>
      <c r="E13" s="43">
        <v>52</v>
      </c>
      <c r="F13" s="43">
        <v>64</v>
      </c>
      <c r="G13" s="43">
        <v>62</v>
      </c>
      <c r="H13" s="45"/>
    </row>
    <row r="14" spans="1:8" ht="20.100000000000001" customHeight="1" x14ac:dyDescent="0.25">
      <c r="A14" s="2">
        <v>9</v>
      </c>
      <c r="B14" s="9" t="s">
        <v>10</v>
      </c>
      <c r="C14" s="42"/>
      <c r="D14" s="43"/>
      <c r="E14" s="43"/>
      <c r="F14" s="43"/>
      <c r="G14" s="43"/>
      <c r="H14" s="45"/>
    </row>
    <row r="15" spans="1:8" ht="20.100000000000001" customHeight="1" x14ac:dyDescent="0.25">
      <c r="A15" s="3">
        <v>10</v>
      </c>
      <c r="B15" s="9" t="s">
        <v>11</v>
      </c>
      <c r="C15" s="42"/>
      <c r="D15" s="43"/>
      <c r="E15" s="43"/>
      <c r="F15" s="43"/>
      <c r="G15" s="43"/>
      <c r="H15" s="45"/>
    </row>
    <row r="16" spans="1:8" ht="20.100000000000001" customHeight="1" x14ac:dyDescent="0.25">
      <c r="A16" s="2">
        <v>11</v>
      </c>
      <c r="B16" s="9" t="s">
        <v>12</v>
      </c>
      <c r="C16" s="42"/>
      <c r="D16" s="43"/>
      <c r="E16" s="43"/>
      <c r="F16" s="43"/>
      <c r="G16" s="43"/>
      <c r="H16" s="45"/>
    </row>
    <row r="17" spans="1:8" ht="20.100000000000001" customHeight="1" thickBot="1" x14ac:dyDescent="0.3">
      <c r="A17" s="21">
        <v>12</v>
      </c>
      <c r="B17" s="17" t="s">
        <v>13</v>
      </c>
      <c r="C17" s="42"/>
      <c r="D17" s="43"/>
      <c r="E17" s="43"/>
      <c r="F17" s="43"/>
      <c r="G17" s="43"/>
      <c r="H17" s="45"/>
    </row>
    <row r="18" spans="1:8" ht="35.25" customHeight="1" thickBot="1" x14ac:dyDescent="0.35">
      <c r="A18" s="20"/>
      <c r="B18" s="25" t="s">
        <v>14</v>
      </c>
      <c r="C18" s="44">
        <f>SUM(C5:C17)</f>
        <v>8347</v>
      </c>
      <c r="D18" s="44">
        <f>SUM(D5:D17)</f>
        <v>6216</v>
      </c>
      <c r="E18" s="44">
        <f>SUM(E5:E17)</f>
        <v>473</v>
      </c>
      <c r="F18" s="44">
        <f>SUM(F5:F17)</f>
        <v>530</v>
      </c>
      <c r="G18" s="46">
        <f>SUM(G5:G17)</f>
        <v>563</v>
      </c>
      <c r="H18" s="45"/>
    </row>
    <row r="19" spans="1:8" ht="38.25" customHeight="1" thickBot="1" x14ac:dyDescent="0.3"/>
    <row r="20" spans="1:8" ht="47.25" customHeight="1" thickBot="1" x14ac:dyDescent="0.3">
      <c r="B20" s="64" t="s">
        <v>22</v>
      </c>
      <c r="C20" s="65"/>
      <c r="D20" s="65"/>
      <c r="E20" s="66"/>
    </row>
    <row r="21" spans="1:8" ht="15.75" thickBot="1" x14ac:dyDescent="0.3"/>
    <row r="22" spans="1:8" ht="39" customHeight="1" thickBot="1" x14ac:dyDescent="0.3">
      <c r="B22" s="64" t="s">
        <v>21</v>
      </c>
      <c r="C22" s="65"/>
      <c r="D22" s="65"/>
      <c r="E22" s="66"/>
    </row>
  </sheetData>
  <mergeCells count="7">
    <mergeCell ref="A2:G2"/>
    <mergeCell ref="A1:G1"/>
    <mergeCell ref="B20:E20"/>
    <mergeCell ref="B22:E22"/>
    <mergeCell ref="A4:A5"/>
    <mergeCell ref="C4:D4"/>
    <mergeCell ref="E4:F4"/>
  </mergeCells>
  <pageMargins left="0.78740157480314965" right="0.78740157480314965" top="0.78740157480314965" bottom="0.59055118110236227" header="0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2019</vt:lpstr>
      <vt:lpstr>RESUMEN 2020</vt:lpstr>
      <vt:lpstr>RESUMEN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CNTS2</dc:creator>
  <cp:lastModifiedBy>OIR</cp:lastModifiedBy>
  <cp:lastPrinted>2023-01-20T20:56:50Z</cp:lastPrinted>
  <dcterms:created xsi:type="dcterms:W3CDTF">2018-02-14T21:55:11Z</dcterms:created>
  <dcterms:modified xsi:type="dcterms:W3CDTF">2023-01-20T20:59:44Z</dcterms:modified>
</cp:coreProperties>
</file>