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na\Desktop\PRESUPUESTO 2019\"/>
    </mc:Choice>
  </mc:AlternateContent>
  <bookViews>
    <workbookView xWindow="0" yWindow="0" windowWidth="28800" windowHeight="12330" tabRatio="887" activeTab="6"/>
  </bookViews>
  <sheets>
    <sheet name="Pres2019" sheetId="55" r:id="rId1"/>
    <sheet name="Resumen1" sheetId="15" r:id="rId2"/>
    <sheet name="Resumen2" sheetId="17" r:id="rId3"/>
    <sheet name="Resumen3" sheetId="31" r:id="rId4"/>
    <sheet name="Pres_Ingresos" sheetId="6" r:id="rId5"/>
    <sheet name="Pres_Egresos" sheetId="14" r:id="rId6"/>
    <sheet name="Nomina" sheetId="8" r:id="rId7"/>
    <sheet name="Nomina_Vac2017" sheetId="80" state="hidden" r:id="rId8"/>
    <sheet name="Nomina (2)" sheetId="83" state="hidden" r:id="rId9"/>
    <sheet name="Vacantes" sheetId="72" state="hidden" r:id="rId10"/>
    <sheet name="Plazas1" sheetId="75" state="hidden" r:id="rId11"/>
  </sheets>
  <definedNames>
    <definedName name="_xlnm.Print_Area" localSheetId="6">Nomina!$A$8:$H$532</definedName>
    <definedName name="_xlnm.Print_Area" localSheetId="8">'Nomina (2)'!$A$8:$E$387</definedName>
    <definedName name="_xlnm.Print_Area" localSheetId="7">Nomina_Vac2017!$A$9:$P$494</definedName>
    <definedName name="_xlnm.Print_Area" localSheetId="10">Plazas1!$A$7:$G$460</definedName>
    <definedName name="_xlnm.Print_Area" localSheetId="5">Pres_Egresos!$A$6:$E$176</definedName>
    <definedName name="_xlnm.Print_Area" localSheetId="4">Pres_Ingresos!$A$9:$E$104</definedName>
    <definedName name="_xlnm.Print_Area" localSheetId="1">Resumen1!$A$1:$E$37</definedName>
    <definedName name="_xlnm.Print_Area" localSheetId="2">Resumen2!$A$1:$D$17</definedName>
    <definedName name="_xlnm.Print_Area" localSheetId="3">Resumen3!$B$1:$I$31</definedName>
    <definedName name="BASEDATOS" localSheetId="8">#REF!</definedName>
    <definedName name="BASEDATOS" localSheetId="7">#REF!</definedName>
    <definedName name="BASEDATOS" localSheetId="10">#REF!</definedName>
    <definedName name="BASEDATOS" localSheetId="9">#REF!</definedName>
    <definedName name="_xlnm.Criteria" localSheetId="8">#REF!</definedName>
    <definedName name="_xlnm.Criteria" localSheetId="7">#REF!</definedName>
    <definedName name="_xlnm.Criteria" localSheetId="10">#REF!</definedName>
    <definedName name="_xlnm.Criteria" localSheetId="9">#REF!</definedName>
    <definedName name="EXTRAER" localSheetId="8">#REF!</definedName>
    <definedName name="EXTRAER" localSheetId="7">#REF!</definedName>
    <definedName name="EXTRAER" localSheetId="10">#REF!</definedName>
    <definedName name="EXTRAER" localSheetId="9">#REF!</definedName>
    <definedName name="_xlnm.Print_Titles" localSheetId="6">Nomina!$1:$7</definedName>
    <definedName name="_xlnm.Print_Titles" localSheetId="8">'Nomina (2)'!$1:$7</definedName>
    <definedName name="_xlnm.Print_Titles" localSheetId="7">Nomina_Vac2017!$1:$7</definedName>
    <definedName name="_xlnm.Print_Titles" localSheetId="10">Plazas1!$1:$6</definedName>
    <definedName name="_xlnm.Print_Titles" localSheetId="5">Pres_Egresos!$1:$5</definedName>
    <definedName name="_xlnm.Print_Titles" localSheetId="4">Pres_Ingresos!$1:$8</definedName>
  </definedNames>
  <calcPr calcId="162913"/>
</workbook>
</file>

<file path=xl/calcChain.xml><?xml version="1.0" encoding="utf-8"?>
<calcChain xmlns="http://schemas.openxmlformats.org/spreadsheetml/2006/main">
  <c r="G393" i="83" l="1"/>
  <c r="H393" i="83" s="1"/>
  <c r="I393" i="83" l="1"/>
  <c r="J393" i="83"/>
  <c r="K393" i="83" l="1"/>
  <c r="A496" i="80" l="1"/>
  <c r="G494" i="80"/>
  <c r="G336" i="80"/>
  <c r="G223" i="80"/>
  <c r="G215" i="80"/>
  <c r="G195" i="80" l="1"/>
  <c r="G187" i="80"/>
  <c r="G111" i="80"/>
  <c r="G59" i="80"/>
  <c r="G55" i="80"/>
  <c r="G35" i="80"/>
  <c r="G23" i="80"/>
  <c r="P493" i="80"/>
  <c r="O493" i="80"/>
  <c r="M493" i="80"/>
  <c r="K493" i="80"/>
  <c r="I493" i="80"/>
  <c r="P492" i="80"/>
  <c r="O492" i="80"/>
  <c r="M492" i="80"/>
  <c r="K492" i="80"/>
  <c r="I492" i="80"/>
  <c r="P491" i="80"/>
  <c r="M491" i="80"/>
  <c r="L491" i="80"/>
  <c r="K491" i="80"/>
  <c r="N491" i="80" s="1"/>
  <c r="I491" i="80"/>
  <c r="P490" i="80"/>
  <c r="O490" i="80"/>
  <c r="M490" i="80"/>
  <c r="K490" i="80"/>
  <c r="L490" i="80" s="1"/>
  <c r="I490" i="80"/>
  <c r="P489" i="80"/>
  <c r="O489" i="80"/>
  <c r="M489" i="80"/>
  <c r="K489" i="80"/>
  <c r="L489" i="80" s="1"/>
  <c r="I489" i="80"/>
  <c r="P488" i="80"/>
  <c r="O488" i="80"/>
  <c r="M488" i="80"/>
  <c r="K488" i="80"/>
  <c r="I488" i="80"/>
  <c r="P487" i="80"/>
  <c r="O487" i="80"/>
  <c r="M487" i="80"/>
  <c r="K487" i="80"/>
  <c r="L487" i="80" s="1"/>
  <c r="I487" i="80"/>
  <c r="P486" i="80"/>
  <c r="O486" i="80"/>
  <c r="M486" i="80"/>
  <c r="K486" i="80"/>
  <c r="L486" i="80" s="1"/>
  <c r="I486" i="80"/>
  <c r="P485" i="80"/>
  <c r="O485" i="80"/>
  <c r="M485" i="80"/>
  <c r="K485" i="80"/>
  <c r="L485" i="80" s="1"/>
  <c r="I485" i="80"/>
  <c r="P484" i="80"/>
  <c r="O484" i="80"/>
  <c r="M484" i="80"/>
  <c r="K484" i="80"/>
  <c r="I484" i="80"/>
  <c r="P483" i="80"/>
  <c r="O483" i="80"/>
  <c r="M483" i="80"/>
  <c r="K483" i="80"/>
  <c r="L483" i="80" s="1"/>
  <c r="I483" i="80"/>
  <c r="P482" i="80"/>
  <c r="O482" i="80"/>
  <c r="M482" i="80"/>
  <c r="K482" i="80"/>
  <c r="L482" i="80" s="1"/>
  <c r="I482" i="80"/>
  <c r="P481" i="80"/>
  <c r="O481" i="80"/>
  <c r="M481" i="80"/>
  <c r="K481" i="80"/>
  <c r="L481" i="80" s="1"/>
  <c r="I481" i="80"/>
  <c r="P480" i="80"/>
  <c r="O480" i="80"/>
  <c r="M480" i="80"/>
  <c r="K480" i="80"/>
  <c r="I480" i="80"/>
  <c r="P479" i="80"/>
  <c r="O479" i="80"/>
  <c r="M479" i="80"/>
  <c r="K479" i="80"/>
  <c r="L479" i="80" s="1"/>
  <c r="I479" i="80"/>
  <c r="P478" i="80"/>
  <c r="O478" i="80"/>
  <c r="M478" i="80"/>
  <c r="K478" i="80"/>
  <c r="L478" i="80" s="1"/>
  <c r="I478" i="80"/>
  <c r="P477" i="80"/>
  <c r="O477" i="80"/>
  <c r="M477" i="80"/>
  <c r="K477" i="80"/>
  <c r="L477" i="80" s="1"/>
  <c r="I477" i="80"/>
  <c r="P476" i="80"/>
  <c r="O476" i="80"/>
  <c r="M476" i="80"/>
  <c r="K476" i="80"/>
  <c r="I476" i="80"/>
  <c r="P475" i="80"/>
  <c r="O475" i="80"/>
  <c r="M475" i="80"/>
  <c r="K475" i="80"/>
  <c r="L475" i="80" s="1"/>
  <c r="I475" i="80"/>
  <c r="P474" i="80"/>
  <c r="O474" i="80"/>
  <c r="M474" i="80"/>
  <c r="K474" i="80"/>
  <c r="L474" i="80" s="1"/>
  <c r="I474" i="80"/>
  <c r="P473" i="80"/>
  <c r="O473" i="80"/>
  <c r="M473" i="80"/>
  <c r="K473" i="80"/>
  <c r="L473" i="80" s="1"/>
  <c r="I473" i="80"/>
  <c r="P472" i="80"/>
  <c r="O472" i="80"/>
  <c r="M472" i="80"/>
  <c r="K472" i="80"/>
  <c r="I472" i="80"/>
  <c r="P471" i="80"/>
  <c r="O471" i="80"/>
  <c r="M471" i="80"/>
  <c r="K471" i="80"/>
  <c r="L471" i="80" s="1"/>
  <c r="I471" i="80"/>
  <c r="P470" i="80"/>
  <c r="O470" i="80"/>
  <c r="M470" i="80"/>
  <c r="K470" i="80"/>
  <c r="L470" i="80" s="1"/>
  <c r="I470" i="80"/>
  <c r="P469" i="80"/>
  <c r="O469" i="80"/>
  <c r="M469" i="80"/>
  <c r="K469" i="80"/>
  <c r="L469" i="80" s="1"/>
  <c r="I469" i="80"/>
  <c r="P468" i="80"/>
  <c r="O468" i="80"/>
  <c r="M468" i="80"/>
  <c r="K468" i="80"/>
  <c r="I468" i="80"/>
  <c r="P467" i="80"/>
  <c r="O467" i="80"/>
  <c r="M467" i="80"/>
  <c r="K467" i="80"/>
  <c r="L467" i="80" s="1"/>
  <c r="I467" i="80"/>
  <c r="P466" i="80"/>
  <c r="O466" i="80"/>
  <c r="M466" i="80"/>
  <c r="K466" i="80"/>
  <c r="L466" i="80" s="1"/>
  <c r="I466" i="80"/>
  <c r="P465" i="80"/>
  <c r="O465" i="80"/>
  <c r="M465" i="80"/>
  <c r="K465" i="80"/>
  <c r="L465" i="80" s="1"/>
  <c r="I465" i="80"/>
  <c r="P464" i="80"/>
  <c r="O464" i="80"/>
  <c r="M464" i="80"/>
  <c r="K464" i="80"/>
  <c r="I464" i="80"/>
  <c r="P463" i="80"/>
  <c r="O463" i="80"/>
  <c r="M463" i="80"/>
  <c r="K463" i="80"/>
  <c r="L463" i="80" s="1"/>
  <c r="I463" i="80"/>
  <c r="P462" i="80"/>
  <c r="O462" i="80"/>
  <c r="M462" i="80"/>
  <c r="K462" i="80"/>
  <c r="L462" i="80" s="1"/>
  <c r="I462" i="80"/>
  <c r="P461" i="80"/>
  <c r="O461" i="80"/>
  <c r="M461" i="80"/>
  <c r="K461" i="80"/>
  <c r="L461" i="80" s="1"/>
  <c r="I461" i="80"/>
  <c r="P460" i="80"/>
  <c r="O460" i="80"/>
  <c r="M460" i="80"/>
  <c r="K460" i="80"/>
  <c r="I460" i="80"/>
  <c r="P459" i="80"/>
  <c r="O459" i="80"/>
  <c r="M459" i="80"/>
  <c r="K459" i="80"/>
  <c r="L459" i="80" s="1"/>
  <c r="I459" i="80"/>
  <c r="P458" i="80"/>
  <c r="O458" i="80"/>
  <c r="M458" i="80"/>
  <c r="K458" i="80"/>
  <c r="L458" i="80" s="1"/>
  <c r="I458" i="80"/>
  <c r="P457" i="80"/>
  <c r="O457" i="80"/>
  <c r="M457" i="80"/>
  <c r="K457" i="80"/>
  <c r="L457" i="80" s="1"/>
  <c r="I457" i="80"/>
  <c r="P456" i="80"/>
  <c r="O456" i="80"/>
  <c r="M456" i="80"/>
  <c r="K456" i="80"/>
  <c r="I456" i="80"/>
  <c r="P455" i="80"/>
  <c r="M455" i="80"/>
  <c r="L455" i="80"/>
  <c r="K455" i="80"/>
  <c r="N455" i="80" s="1"/>
  <c r="I455" i="80"/>
  <c r="P454" i="80"/>
  <c r="O454" i="80"/>
  <c r="M454" i="80"/>
  <c r="K454" i="80"/>
  <c r="L454" i="80" s="1"/>
  <c r="I454" i="80"/>
  <c r="P453" i="80"/>
  <c r="O453" i="80"/>
  <c r="M453" i="80"/>
  <c r="K453" i="80"/>
  <c r="L453" i="80" s="1"/>
  <c r="I453" i="80"/>
  <c r="P452" i="80"/>
  <c r="O452" i="80"/>
  <c r="M452" i="80"/>
  <c r="K452" i="80"/>
  <c r="I452" i="80"/>
  <c r="P451" i="80"/>
  <c r="O451" i="80"/>
  <c r="M451" i="80"/>
  <c r="K451" i="80"/>
  <c r="L451" i="80" s="1"/>
  <c r="I451" i="80"/>
  <c r="P450" i="80"/>
  <c r="O450" i="80"/>
  <c r="M450" i="80"/>
  <c r="K450" i="80"/>
  <c r="L450" i="80" s="1"/>
  <c r="I450" i="80"/>
  <c r="P449" i="80"/>
  <c r="O449" i="80"/>
  <c r="M449" i="80"/>
  <c r="K449" i="80"/>
  <c r="L449" i="80" s="1"/>
  <c r="I449" i="80"/>
  <c r="P448" i="80"/>
  <c r="O448" i="80"/>
  <c r="M448" i="80"/>
  <c r="K448" i="80"/>
  <c r="I448" i="80"/>
  <c r="P447" i="80"/>
  <c r="O447" i="80"/>
  <c r="M447" i="80"/>
  <c r="K447" i="80"/>
  <c r="L447" i="80" s="1"/>
  <c r="I447" i="80"/>
  <c r="P446" i="80"/>
  <c r="O446" i="80"/>
  <c r="M446" i="80"/>
  <c r="K446" i="80"/>
  <c r="L446" i="80" s="1"/>
  <c r="I446" i="80"/>
  <c r="P445" i="80"/>
  <c r="O445" i="80"/>
  <c r="M445" i="80"/>
  <c r="K445" i="80"/>
  <c r="L445" i="80" s="1"/>
  <c r="I445" i="80"/>
  <c r="P444" i="80"/>
  <c r="O444" i="80"/>
  <c r="M444" i="80"/>
  <c r="K444" i="80"/>
  <c r="I444" i="80"/>
  <c r="P443" i="80"/>
  <c r="O443" i="80"/>
  <c r="M443" i="80"/>
  <c r="K443" i="80"/>
  <c r="L443" i="80" s="1"/>
  <c r="I443" i="80"/>
  <c r="P442" i="80"/>
  <c r="O442" i="80"/>
  <c r="M442" i="80"/>
  <c r="K442" i="80"/>
  <c r="L442" i="80" s="1"/>
  <c r="I442" i="80"/>
  <c r="P441" i="80"/>
  <c r="O441" i="80"/>
  <c r="M441" i="80"/>
  <c r="K441" i="80"/>
  <c r="L441" i="80" s="1"/>
  <c r="I441" i="80"/>
  <c r="P440" i="80"/>
  <c r="O440" i="80"/>
  <c r="M440" i="80"/>
  <c r="K440" i="80"/>
  <c r="I440" i="80"/>
  <c r="P439" i="80"/>
  <c r="O439" i="80"/>
  <c r="M439" i="80"/>
  <c r="K439" i="80"/>
  <c r="L439" i="80" s="1"/>
  <c r="I439" i="80"/>
  <c r="P438" i="80"/>
  <c r="O438" i="80"/>
  <c r="M438" i="80"/>
  <c r="K438" i="80"/>
  <c r="L438" i="80" s="1"/>
  <c r="I438" i="80"/>
  <c r="P437" i="80"/>
  <c r="O437" i="80"/>
  <c r="M437" i="80"/>
  <c r="K437" i="80"/>
  <c r="L437" i="80" s="1"/>
  <c r="I437" i="80"/>
  <c r="P436" i="80"/>
  <c r="O436" i="80"/>
  <c r="M436" i="80"/>
  <c r="K436" i="80"/>
  <c r="I436" i="80"/>
  <c r="P435" i="80"/>
  <c r="O435" i="80"/>
  <c r="M435" i="80"/>
  <c r="K435" i="80"/>
  <c r="L435" i="80" s="1"/>
  <c r="I435" i="80"/>
  <c r="P434" i="80"/>
  <c r="O434" i="80"/>
  <c r="M434" i="80"/>
  <c r="K434" i="80"/>
  <c r="L434" i="80" s="1"/>
  <c r="I434" i="80"/>
  <c r="P433" i="80"/>
  <c r="O433" i="80"/>
  <c r="M433" i="80"/>
  <c r="K433" i="80"/>
  <c r="N433" i="80" s="1"/>
  <c r="I433" i="80"/>
  <c r="P432" i="80"/>
  <c r="O432" i="80"/>
  <c r="M432" i="80"/>
  <c r="K432" i="80"/>
  <c r="I432" i="80"/>
  <c r="P431" i="80"/>
  <c r="O431" i="80"/>
  <c r="M431" i="80"/>
  <c r="K431" i="80"/>
  <c r="N431" i="80" s="1"/>
  <c r="I431" i="80"/>
  <c r="P430" i="80"/>
  <c r="O430" i="80"/>
  <c r="M430" i="80"/>
  <c r="K430" i="80"/>
  <c r="L430" i="80" s="1"/>
  <c r="I430" i="80"/>
  <c r="P429" i="80"/>
  <c r="O429" i="80"/>
  <c r="M429" i="80"/>
  <c r="K429" i="80"/>
  <c r="I429" i="80"/>
  <c r="P428" i="80"/>
  <c r="O428" i="80"/>
  <c r="M428" i="80"/>
  <c r="K428" i="80"/>
  <c r="I428" i="80"/>
  <c r="P427" i="80"/>
  <c r="O427" i="80"/>
  <c r="M427" i="80"/>
  <c r="K427" i="80"/>
  <c r="I427" i="80"/>
  <c r="P426" i="80"/>
  <c r="O426" i="80"/>
  <c r="M426" i="80"/>
  <c r="K426" i="80"/>
  <c r="L426" i="80" s="1"/>
  <c r="I426" i="80"/>
  <c r="P425" i="80"/>
  <c r="O425" i="80"/>
  <c r="M425" i="80"/>
  <c r="K425" i="80"/>
  <c r="N425" i="80" s="1"/>
  <c r="I425" i="80"/>
  <c r="P424" i="80"/>
  <c r="O424" i="80"/>
  <c r="M424" i="80"/>
  <c r="K424" i="80"/>
  <c r="I424" i="80"/>
  <c r="P423" i="80"/>
  <c r="O423" i="80"/>
  <c r="M423" i="80"/>
  <c r="K423" i="80"/>
  <c r="L423" i="80" s="1"/>
  <c r="I423" i="80"/>
  <c r="P422" i="80"/>
  <c r="O422" i="80"/>
  <c r="M422" i="80"/>
  <c r="K422" i="80"/>
  <c r="L422" i="80" s="1"/>
  <c r="I422" i="80"/>
  <c r="P421" i="80"/>
  <c r="O421" i="80"/>
  <c r="M421" i="80"/>
  <c r="K421" i="80"/>
  <c r="N421" i="80" s="1"/>
  <c r="I421" i="80"/>
  <c r="P420" i="80"/>
  <c r="O420" i="80"/>
  <c r="M420" i="80"/>
  <c r="K420" i="80"/>
  <c r="I420" i="80"/>
  <c r="P419" i="80"/>
  <c r="O419" i="80"/>
  <c r="M419" i="80"/>
  <c r="K419" i="80"/>
  <c r="N419" i="80" s="1"/>
  <c r="I419" i="80"/>
  <c r="P418" i="80"/>
  <c r="O418" i="80"/>
  <c r="M418" i="80"/>
  <c r="K418" i="80"/>
  <c r="L418" i="80" s="1"/>
  <c r="I418" i="80"/>
  <c r="P417" i="80"/>
  <c r="O417" i="80"/>
  <c r="M417" i="80"/>
  <c r="K417" i="80"/>
  <c r="N417" i="80" s="1"/>
  <c r="I417" i="80"/>
  <c r="P416" i="80"/>
  <c r="O416" i="80"/>
  <c r="M416" i="80"/>
  <c r="K416" i="80"/>
  <c r="I416" i="80"/>
  <c r="P415" i="80"/>
  <c r="O415" i="80"/>
  <c r="M415" i="80"/>
  <c r="K415" i="80"/>
  <c r="N415" i="80" s="1"/>
  <c r="I415" i="80"/>
  <c r="P414" i="80"/>
  <c r="O414" i="80"/>
  <c r="M414" i="80"/>
  <c r="K414" i="80"/>
  <c r="N414" i="80" s="1"/>
  <c r="I414" i="80"/>
  <c r="P413" i="80"/>
  <c r="O413" i="80"/>
  <c r="M413" i="80"/>
  <c r="K413" i="80"/>
  <c r="N413" i="80" s="1"/>
  <c r="I413" i="80"/>
  <c r="P412" i="80"/>
  <c r="O412" i="80"/>
  <c r="M412" i="80"/>
  <c r="K412" i="80"/>
  <c r="I412" i="80"/>
  <c r="P411" i="80"/>
  <c r="O411" i="80"/>
  <c r="M411" i="80"/>
  <c r="K411" i="80"/>
  <c r="N411" i="80" s="1"/>
  <c r="I411" i="80"/>
  <c r="P410" i="80"/>
  <c r="O410" i="80"/>
  <c r="M410" i="80"/>
  <c r="K410" i="80"/>
  <c r="N410" i="80" s="1"/>
  <c r="I410" i="80"/>
  <c r="P409" i="80"/>
  <c r="O409" i="80"/>
  <c r="M409" i="80"/>
  <c r="K409" i="80"/>
  <c r="N409" i="80" s="1"/>
  <c r="I409" i="80"/>
  <c r="P408" i="80"/>
  <c r="O408" i="80"/>
  <c r="M408" i="80"/>
  <c r="K408" i="80"/>
  <c r="I408" i="80"/>
  <c r="P407" i="80"/>
  <c r="O407" i="80"/>
  <c r="M407" i="80"/>
  <c r="K407" i="80"/>
  <c r="N407" i="80" s="1"/>
  <c r="I407" i="80"/>
  <c r="P406" i="80"/>
  <c r="O406" i="80"/>
  <c r="M406" i="80"/>
  <c r="K406" i="80"/>
  <c r="N406" i="80" s="1"/>
  <c r="I406" i="80"/>
  <c r="P405" i="80"/>
  <c r="O405" i="80"/>
  <c r="M405" i="80"/>
  <c r="K405" i="80"/>
  <c r="N405" i="80" s="1"/>
  <c r="I405" i="80"/>
  <c r="P404" i="80"/>
  <c r="O404" i="80"/>
  <c r="M404" i="80"/>
  <c r="K404" i="80"/>
  <c r="I404" i="80"/>
  <c r="P403" i="80"/>
  <c r="O403" i="80"/>
  <c r="M403" i="80"/>
  <c r="K403" i="80"/>
  <c r="N403" i="80" s="1"/>
  <c r="I403" i="80"/>
  <c r="P402" i="80"/>
  <c r="O402" i="80"/>
  <c r="M402" i="80"/>
  <c r="K402" i="80"/>
  <c r="N402" i="80" s="1"/>
  <c r="I402" i="80"/>
  <c r="P401" i="80"/>
  <c r="O401" i="80"/>
  <c r="M401" i="80"/>
  <c r="K401" i="80"/>
  <c r="N401" i="80" s="1"/>
  <c r="I401" i="80"/>
  <c r="P400" i="80"/>
  <c r="O400" i="80"/>
  <c r="M400" i="80"/>
  <c r="K400" i="80"/>
  <c r="I400" i="80"/>
  <c r="P399" i="80"/>
  <c r="O399" i="80"/>
  <c r="M399" i="80"/>
  <c r="K399" i="80"/>
  <c r="N399" i="80" s="1"/>
  <c r="I399" i="80"/>
  <c r="P398" i="80"/>
  <c r="O398" i="80"/>
  <c r="M398" i="80"/>
  <c r="K398" i="80"/>
  <c r="N398" i="80" s="1"/>
  <c r="I398" i="80"/>
  <c r="P397" i="80"/>
  <c r="O397" i="80"/>
  <c r="M397" i="80"/>
  <c r="K397" i="80"/>
  <c r="N397" i="80" s="1"/>
  <c r="I397" i="80"/>
  <c r="P396" i="80"/>
  <c r="O396" i="80"/>
  <c r="M396" i="80"/>
  <c r="K396" i="80"/>
  <c r="I396" i="80"/>
  <c r="P395" i="80"/>
  <c r="O395" i="80"/>
  <c r="M395" i="80"/>
  <c r="K395" i="80"/>
  <c r="L395" i="80" s="1"/>
  <c r="I395" i="80"/>
  <c r="P394" i="80"/>
  <c r="O394" i="80"/>
  <c r="M394" i="80"/>
  <c r="K394" i="80"/>
  <c r="N394" i="80" s="1"/>
  <c r="I394" i="80"/>
  <c r="P393" i="80"/>
  <c r="O393" i="80"/>
  <c r="M393" i="80"/>
  <c r="K393" i="80"/>
  <c r="N393" i="80" s="1"/>
  <c r="I393" i="80"/>
  <c r="P392" i="80"/>
  <c r="O392" i="80"/>
  <c r="M392" i="80"/>
  <c r="K392" i="80"/>
  <c r="I392" i="80"/>
  <c r="P391" i="80"/>
  <c r="O391" i="80"/>
  <c r="M391" i="80"/>
  <c r="K391" i="80"/>
  <c r="L391" i="80" s="1"/>
  <c r="I391" i="80"/>
  <c r="P390" i="80"/>
  <c r="O390" i="80"/>
  <c r="M390" i="80"/>
  <c r="K390" i="80"/>
  <c r="N390" i="80" s="1"/>
  <c r="I390" i="80"/>
  <c r="P389" i="80"/>
  <c r="O389" i="80"/>
  <c r="M389" i="80"/>
  <c r="K389" i="80"/>
  <c r="N389" i="80" s="1"/>
  <c r="I389" i="80"/>
  <c r="P388" i="80"/>
  <c r="O388" i="80"/>
  <c r="M388" i="80"/>
  <c r="K388" i="80"/>
  <c r="I388" i="80"/>
  <c r="P387" i="80"/>
  <c r="O387" i="80"/>
  <c r="M387" i="80"/>
  <c r="K387" i="80"/>
  <c r="L387" i="80" s="1"/>
  <c r="I387" i="80"/>
  <c r="P386" i="80"/>
  <c r="O386" i="80"/>
  <c r="M386" i="80"/>
  <c r="K386" i="80"/>
  <c r="N386" i="80" s="1"/>
  <c r="I386" i="80"/>
  <c r="P385" i="80"/>
  <c r="O385" i="80"/>
  <c r="M385" i="80"/>
  <c r="K385" i="80"/>
  <c r="N385" i="80" s="1"/>
  <c r="I385" i="80"/>
  <c r="P384" i="80"/>
  <c r="O384" i="80"/>
  <c r="M384" i="80"/>
  <c r="K384" i="80"/>
  <c r="I384" i="80"/>
  <c r="P383" i="80"/>
  <c r="O383" i="80"/>
  <c r="M383" i="80"/>
  <c r="K383" i="80"/>
  <c r="N383" i="80" s="1"/>
  <c r="I383" i="80"/>
  <c r="P382" i="80"/>
  <c r="M382" i="80"/>
  <c r="L382" i="80"/>
  <c r="K382" i="80"/>
  <c r="I382" i="80"/>
  <c r="P381" i="80"/>
  <c r="M381" i="80"/>
  <c r="L381" i="80"/>
  <c r="K381" i="80"/>
  <c r="I381" i="80"/>
  <c r="P380" i="80"/>
  <c r="M380" i="80"/>
  <c r="L380" i="80"/>
  <c r="K380" i="80"/>
  <c r="N380" i="80" s="1"/>
  <c r="I380" i="80"/>
  <c r="P379" i="80"/>
  <c r="O379" i="80"/>
  <c r="M379" i="80"/>
  <c r="K379" i="80"/>
  <c r="I379" i="80"/>
  <c r="P378" i="80"/>
  <c r="O378" i="80"/>
  <c r="O380" i="80" s="1"/>
  <c r="M378" i="80"/>
  <c r="K378" i="80"/>
  <c r="N378" i="80" s="1"/>
  <c r="I378" i="80"/>
  <c r="P377" i="80"/>
  <c r="O377" i="80"/>
  <c r="M377" i="80"/>
  <c r="K377" i="80"/>
  <c r="I377" i="80"/>
  <c r="P376" i="80"/>
  <c r="O376" i="80"/>
  <c r="M376" i="80"/>
  <c r="K376" i="80"/>
  <c r="I376" i="80"/>
  <c r="P375" i="80"/>
  <c r="O375" i="80"/>
  <c r="M375" i="80"/>
  <c r="K375" i="80"/>
  <c r="I375" i="80"/>
  <c r="P374" i="80"/>
  <c r="O374" i="80"/>
  <c r="M374" i="80"/>
  <c r="K374" i="80"/>
  <c r="N374" i="80" s="1"/>
  <c r="I374" i="80"/>
  <c r="P373" i="80"/>
  <c r="O373" i="80"/>
  <c r="M373" i="80"/>
  <c r="K373" i="80"/>
  <c r="I373" i="80"/>
  <c r="P372" i="80"/>
  <c r="O372" i="80"/>
  <c r="M372" i="80"/>
  <c r="K372" i="80"/>
  <c r="I372" i="80"/>
  <c r="P371" i="80"/>
  <c r="O371" i="80"/>
  <c r="M371" i="80"/>
  <c r="K371" i="80"/>
  <c r="I371" i="80"/>
  <c r="P370" i="80"/>
  <c r="O370" i="80"/>
  <c r="M370" i="80"/>
  <c r="K370" i="80"/>
  <c r="N370" i="80" s="1"/>
  <c r="I370" i="80"/>
  <c r="P369" i="80"/>
  <c r="O369" i="80"/>
  <c r="M369" i="80"/>
  <c r="K369" i="80"/>
  <c r="I369" i="80"/>
  <c r="P368" i="80"/>
  <c r="O368" i="80"/>
  <c r="M368" i="80"/>
  <c r="K368" i="80"/>
  <c r="I368" i="80"/>
  <c r="P367" i="80"/>
  <c r="O367" i="80"/>
  <c r="M367" i="80"/>
  <c r="K367" i="80"/>
  <c r="I367" i="80"/>
  <c r="P366" i="80"/>
  <c r="O366" i="80"/>
  <c r="M366" i="80"/>
  <c r="K366" i="80"/>
  <c r="N366" i="80" s="1"/>
  <c r="I366" i="80"/>
  <c r="P365" i="80"/>
  <c r="O365" i="80"/>
  <c r="M365" i="80"/>
  <c r="K365" i="80"/>
  <c r="I365" i="80"/>
  <c r="P364" i="80"/>
  <c r="O364" i="80"/>
  <c r="M364" i="80"/>
  <c r="K364" i="80"/>
  <c r="I364" i="80"/>
  <c r="P363" i="80"/>
  <c r="O363" i="80"/>
  <c r="M363" i="80"/>
  <c r="K363" i="80"/>
  <c r="I363" i="80"/>
  <c r="P362" i="80"/>
  <c r="O362" i="80"/>
  <c r="M362" i="80"/>
  <c r="K362" i="80"/>
  <c r="N362" i="80" s="1"/>
  <c r="I362" i="80"/>
  <c r="P361" i="80"/>
  <c r="O361" i="80"/>
  <c r="M361" i="80"/>
  <c r="K361" i="80"/>
  <c r="I361" i="80"/>
  <c r="P360" i="80"/>
  <c r="O360" i="80"/>
  <c r="M360" i="80"/>
  <c r="K360" i="80"/>
  <c r="I360" i="80"/>
  <c r="P359" i="80"/>
  <c r="O359" i="80"/>
  <c r="M359" i="80"/>
  <c r="K359" i="80"/>
  <c r="I359" i="80"/>
  <c r="P358" i="80"/>
  <c r="O358" i="80"/>
  <c r="M358" i="80"/>
  <c r="K358" i="80"/>
  <c r="N358" i="80" s="1"/>
  <c r="I358" i="80"/>
  <c r="P357" i="80"/>
  <c r="O357" i="80"/>
  <c r="M357" i="80"/>
  <c r="K357" i="80"/>
  <c r="I357" i="80"/>
  <c r="P356" i="80"/>
  <c r="O356" i="80"/>
  <c r="M356" i="80"/>
  <c r="K356" i="80"/>
  <c r="I356" i="80"/>
  <c r="P355" i="80"/>
  <c r="O355" i="80"/>
  <c r="M355" i="80"/>
  <c r="K355" i="80"/>
  <c r="I355" i="80"/>
  <c r="P354" i="80"/>
  <c r="O354" i="80"/>
  <c r="M354" i="80"/>
  <c r="K354" i="80"/>
  <c r="N354" i="80" s="1"/>
  <c r="I354" i="80"/>
  <c r="P353" i="80"/>
  <c r="O353" i="80"/>
  <c r="L353" i="80"/>
  <c r="K353" i="80"/>
  <c r="N353" i="80" s="1"/>
  <c r="I353" i="80"/>
  <c r="P352" i="80"/>
  <c r="O352" i="80"/>
  <c r="M352" i="80"/>
  <c r="K352" i="80"/>
  <c r="I352" i="80"/>
  <c r="P351" i="80"/>
  <c r="O351" i="80"/>
  <c r="M351" i="80"/>
  <c r="K351" i="80"/>
  <c r="L351" i="80" s="1"/>
  <c r="I351" i="80"/>
  <c r="P350" i="80"/>
  <c r="O350" i="80"/>
  <c r="M350" i="80"/>
  <c r="K350" i="80"/>
  <c r="N350" i="80" s="1"/>
  <c r="I350" i="80"/>
  <c r="P349" i="80"/>
  <c r="O349" i="80"/>
  <c r="M349" i="80"/>
  <c r="K349" i="80"/>
  <c r="N349" i="80" s="1"/>
  <c r="I349" i="80"/>
  <c r="P348" i="80"/>
  <c r="O348" i="80"/>
  <c r="M348" i="80"/>
  <c r="K348" i="80"/>
  <c r="I348" i="80"/>
  <c r="P347" i="80"/>
  <c r="O347" i="80"/>
  <c r="M347" i="80"/>
  <c r="K347" i="80"/>
  <c r="L347" i="80" s="1"/>
  <c r="I347" i="80"/>
  <c r="P346" i="80"/>
  <c r="O346" i="80"/>
  <c r="M346" i="80"/>
  <c r="K346" i="80"/>
  <c r="N346" i="80" s="1"/>
  <c r="I346" i="80"/>
  <c r="P345" i="80"/>
  <c r="O345" i="80"/>
  <c r="M345" i="80"/>
  <c r="K345" i="80"/>
  <c r="N345" i="80" s="1"/>
  <c r="I345" i="80"/>
  <c r="P344" i="80"/>
  <c r="O344" i="80"/>
  <c r="M344" i="80"/>
  <c r="K344" i="80"/>
  <c r="I344" i="80"/>
  <c r="P343" i="80"/>
  <c r="O343" i="80"/>
  <c r="M343" i="80"/>
  <c r="K343" i="80"/>
  <c r="L343" i="80" s="1"/>
  <c r="I343" i="80"/>
  <c r="P342" i="80"/>
  <c r="O342" i="80"/>
  <c r="M342" i="80"/>
  <c r="K342" i="80"/>
  <c r="N342" i="80" s="1"/>
  <c r="I342" i="80"/>
  <c r="P341" i="80"/>
  <c r="O341" i="80"/>
  <c r="M341" i="80"/>
  <c r="K341" i="80"/>
  <c r="N341" i="80" s="1"/>
  <c r="I341" i="80"/>
  <c r="P340" i="80"/>
  <c r="O340" i="80"/>
  <c r="M340" i="80"/>
  <c r="K340" i="80"/>
  <c r="I340" i="80"/>
  <c r="P339" i="80"/>
  <c r="O339" i="80"/>
  <c r="M339" i="80"/>
  <c r="K339" i="80"/>
  <c r="L339" i="80" s="1"/>
  <c r="I339" i="80"/>
  <c r="P338" i="80"/>
  <c r="O338" i="80"/>
  <c r="M338" i="80"/>
  <c r="K338" i="80"/>
  <c r="I338" i="80"/>
  <c r="P335" i="80"/>
  <c r="O335" i="80"/>
  <c r="M335" i="80"/>
  <c r="K335" i="80"/>
  <c r="N335" i="80" s="1"/>
  <c r="I335" i="80"/>
  <c r="P334" i="80"/>
  <c r="O334" i="80"/>
  <c r="M334" i="80"/>
  <c r="K334" i="80"/>
  <c r="L334" i="80" s="1"/>
  <c r="I334" i="80"/>
  <c r="P333" i="80"/>
  <c r="O333" i="80"/>
  <c r="M333" i="80"/>
  <c r="K333" i="80"/>
  <c r="I333" i="80"/>
  <c r="P332" i="80"/>
  <c r="O332" i="80"/>
  <c r="M332" i="80"/>
  <c r="K332" i="80"/>
  <c r="N332" i="80" s="1"/>
  <c r="I332" i="80"/>
  <c r="P331" i="80"/>
  <c r="O331" i="80"/>
  <c r="M331" i="80"/>
  <c r="K331" i="80"/>
  <c r="N331" i="80" s="1"/>
  <c r="I331" i="80"/>
  <c r="P330" i="80"/>
  <c r="O330" i="80"/>
  <c r="M330" i="80"/>
  <c r="K330" i="80"/>
  <c r="I330" i="80"/>
  <c r="P329" i="80"/>
  <c r="O329" i="80"/>
  <c r="M329" i="80"/>
  <c r="K329" i="80"/>
  <c r="L329" i="80" s="1"/>
  <c r="I329" i="80"/>
  <c r="P328" i="80"/>
  <c r="O328" i="80"/>
  <c r="M328" i="80"/>
  <c r="K328" i="80"/>
  <c r="N328" i="80" s="1"/>
  <c r="I328" i="80"/>
  <c r="P327" i="80"/>
  <c r="O327" i="80"/>
  <c r="M327" i="80"/>
  <c r="K327" i="80"/>
  <c r="I327" i="80"/>
  <c r="P326" i="80"/>
  <c r="O326" i="80"/>
  <c r="M326" i="80"/>
  <c r="L326" i="80"/>
  <c r="K326" i="80"/>
  <c r="N326" i="80" s="1"/>
  <c r="I326" i="80"/>
  <c r="P325" i="80"/>
  <c r="O325" i="80"/>
  <c r="M325" i="80"/>
  <c r="K325" i="80"/>
  <c r="L325" i="80" s="1"/>
  <c r="I325" i="80"/>
  <c r="P324" i="80"/>
  <c r="O324" i="80"/>
  <c r="M324" i="80"/>
  <c r="L324" i="80"/>
  <c r="K324" i="80"/>
  <c r="N324" i="80" s="1"/>
  <c r="I324" i="80"/>
  <c r="P323" i="80"/>
  <c r="O323" i="80"/>
  <c r="M323" i="80"/>
  <c r="K323" i="80"/>
  <c r="I323" i="80"/>
  <c r="P322" i="80"/>
  <c r="O322" i="80"/>
  <c r="M322" i="80"/>
  <c r="K322" i="80"/>
  <c r="N322" i="80" s="1"/>
  <c r="I322" i="80"/>
  <c r="P321" i="80"/>
  <c r="O321" i="80"/>
  <c r="M321" i="80"/>
  <c r="K321" i="80"/>
  <c r="L321" i="80" s="1"/>
  <c r="I321" i="80"/>
  <c r="P320" i="80"/>
  <c r="O320" i="80"/>
  <c r="M320" i="80"/>
  <c r="K320" i="80"/>
  <c r="N320" i="80" s="1"/>
  <c r="I320" i="80"/>
  <c r="P319" i="80"/>
  <c r="O319" i="80"/>
  <c r="M319" i="80"/>
  <c r="K319" i="80"/>
  <c r="I319" i="80"/>
  <c r="P318" i="80"/>
  <c r="O318" i="80"/>
  <c r="M318" i="80"/>
  <c r="K318" i="80"/>
  <c r="N318" i="80" s="1"/>
  <c r="I318" i="80"/>
  <c r="P317" i="80"/>
  <c r="O317" i="80"/>
  <c r="M317" i="80"/>
  <c r="K317" i="80"/>
  <c r="L317" i="80" s="1"/>
  <c r="I317" i="80"/>
  <c r="P316" i="80"/>
  <c r="O316" i="80"/>
  <c r="M316" i="80"/>
  <c r="K316" i="80"/>
  <c r="N316" i="80" s="1"/>
  <c r="I316" i="80"/>
  <c r="P315" i="80"/>
  <c r="O315" i="80"/>
  <c r="M315" i="80"/>
  <c r="K315" i="80"/>
  <c r="I315" i="80"/>
  <c r="P314" i="80"/>
  <c r="O314" i="80"/>
  <c r="M314" i="80"/>
  <c r="K314" i="80"/>
  <c r="N314" i="80" s="1"/>
  <c r="I314" i="80"/>
  <c r="P313" i="80"/>
  <c r="O313" i="80"/>
  <c r="M313" i="80"/>
  <c r="K313" i="80"/>
  <c r="L313" i="80" s="1"/>
  <c r="I313" i="80"/>
  <c r="P312" i="80"/>
  <c r="O312" i="80"/>
  <c r="M312" i="80"/>
  <c r="K312" i="80"/>
  <c r="N312" i="80" s="1"/>
  <c r="I312" i="80"/>
  <c r="P311" i="80"/>
  <c r="O311" i="80"/>
  <c r="M311" i="80"/>
  <c r="L311" i="80"/>
  <c r="K311" i="80"/>
  <c r="N311" i="80" s="1"/>
  <c r="I311" i="80"/>
  <c r="P310" i="80"/>
  <c r="O310" i="80"/>
  <c r="M310" i="80"/>
  <c r="K310" i="80"/>
  <c r="N310" i="80" s="1"/>
  <c r="I310" i="80"/>
  <c r="P309" i="80"/>
  <c r="O309" i="80"/>
  <c r="M309" i="80"/>
  <c r="K309" i="80"/>
  <c r="L309" i="80" s="1"/>
  <c r="I309" i="80"/>
  <c r="P308" i="80"/>
  <c r="O308" i="80"/>
  <c r="M308" i="80"/>
  <c r="K308" i="80"/>
  <c r="N308" i="80" s="1"/>
  <c r="I308" i="80"/>
  <c r="P307" i="80"/>
  <c r="O307" i="80"/>
  <c r="M307" i="80"/>
  <c r="K307" i="80"/>
  <c r="I307" i="80"/>
  <c r="P306" i="80"/>
  <c r="O306" i="80"/>
  <c r="M306" i="80"/>
  <c r="K306" i="80"/>
  <c r="N306" i="80" s="1"/>
  <c r="I306" i="80"/>
  <c r="P305" i="80"/>
  <c r="O305" i="80"/>
  <c r="M305" i="80"/>
  <c r="K305" i="80"/>
  <c r="L305" i="80" s="1"/>
  <c r="I305" i="80"/>
  <c r="P304" i="80"/>
  <c r="O304" i="80"/>
  <c r="M304" i="80"/>
  <c r="K304" i="80"/>
  <c r="N304" i="80" s="1"/>
  <c r="I304" i="80"/>
  <c r="P303" i="80"/>
  <c r="O303" i="80"/>
  <c r="M303" i="80"/>
  <c r="K303" i="80"/>
  <c r="I303" i="80"/>
  <c r="P302" i="80"/>
  <c r="O302" i="80"/>
  <c r="M302" i="80"/>
  <c r="K302" i="80"/>
  <c r="N302" i="80" s="1"/>
  <c r="I302" i="80"/>
  <c r="P301" i="80"/>
  <c r="O301" i="80"/>
  <c r="M301" i="80"/>
  <c r="L301" i="80"/>
  <c r="K301" i="80"/>
  <c r="N301" i="80" s="1"/>
  <c r="I301" i="80"/>
  <c r="P300" i="80"/>
  <c r="O300" i="80"/>
  <c r="M300" i="80"/>
  <c r="K300" i="80"/>
  <c r="L300" i="80" s="1"/>
  <c r="I300" i="80"/>
  <c r="P299" i="80"/>
  <c r="O299" i="80"/>
  <c r="M299" i="80"/>
  <c r="K299" i="80"/>
  <c r="I299" i="80"/>
  <c r="P298" i="80"/>
  <c r="O298" i="80"/>
  <c r="M298" i="80"/>
  <c r="K298" i="80"/>
  <c r="L298" i="80" s="1"/>
  <c r="I298" i="80"/>
  <c r="P297" i="80"/>
  <c r="O297" i="80"/>
  <c r="L297" i="80"/>
  <c r="K297" i="80"/>
  <c r="N297" i="80" s="1"/>
  <c r="I297" i="80"/>
  <c r="P296" i="80"/>
  <c r="O296" i="80"/>
  <c r="M296" i="80"/>
  <c r="L296" i="80"/>
  <c r="K296" i="80"/>
  <c r="N296" i="80" s="1"/>
  <c r="I296" i="80"/>
  <c r="P295" i="80"/>
  <c r="O295" i="80"/>
  <c r="M295" i="80"/>
  <c r="L295" i="80"/>
  <c r="K295" i="80"/>
  <c r="N295" i="80" s="1"/>
  <c r="I295" i="80"/>
  <c r="P294" i="80"/>
  <c r="O294" i="80"/>
  <c r="M294" i="80"/>
  <c r="L294" i="80"/>
  <c r="K294" i="80"/>
  <c r="N294" i="80" s="1"/>
  <c r="I294" i="80"/>
  <c r="P293" i="80"/>
  <c r="O293" i="80"/>
  <c r="M293" i="80"/>
  <c r="L293" i="80"/>
  <c r="K293" i="80"/>
  <c r="N293" i="80" s="1"/>
  <c r="I293" i="80"/>
  <c r="P292" i="80"/>
  <c r="O292" i="80"/>
  <c r="M292" i="80"/>
  <c r="K292" i="80"/>
  <c r="N292" i="80" s="1"/>
  <c r="I292" i="80"/>
  <c r="P291" i="80"/>
  <c r="O291" i="80"/>
  <c r="M291" i="80"/>
  <c r="K291" i="80"/>
  <c r="I291" i="80"/>
  <c r="P290" i="80"/>
  <c r="O290" i="80"/>
  <c r="M290" i="80"/>
  <c r="K290" i="80"/>
  <c r="N290" i="80" s="1"/>
  <c r="I290" i="80"/>
  <c r="P289" i="80"/>
  <c r="O289" i="80"/>
  <c r="M289" i="80"/>
  <c r="K289" i="80"/>
  <c r="L289" i="80" s="1"/>
  <c r="I289" i="80"/>
  <c r="P288" i="80"/>
  <c r="O288" i="80"/>
  <c r="M288" i="80"/>
  <c r="K288" i="80"/>
  <c r="N288" i="80" s="1"/>
  <c r="I288" i="80"/>
  <c r="P287" i="80"/>
  <c r="O287" i="80"/>
  <c r="M287" i="80"/>
  <c r="K287" i="80"/>
  <c r="I287" i="80"/>
  <c r="P286" i="80"/>
  <c r="O286" i="80"/>
  <c r="M286" i="80"/>
  <c r="K286" i="80"/>
  <c r="N286" i="80" s="1"/>
  <c r="I286" i="80"/>
  <c r="P285" i="80"/>
  <c r="O285" i="80"/>
  <c r="M285" i="80"/>
  <c r="K285" i="80"/>
  <c r="L285" i="80" s="1"/>
  <c r="I285" i="80"/>
  <c r="P284" i="80"/>
  <c r="O284" i="80"/>
  <c r="M284" i="80"/>
  <c r="K284" i="80"/>
  <c r="N284" i="80" s="1"/>
  <c r="I284" i="80"/>
  <c r="P283" i="80"/>
  <c r="O283" i="80"/>
  <c r="M283" i="80"/>
  <c r="K283" i="80"/>
  <c r="I283" i="80"/>
  <c r="P282" i="80"/>
  <c r="O282" i="80"/>
  <c r="M282" i="80"/>
  <c r="K282" i="80"/>
  <c r="N282" i="80" s="1"/>
  <c r="I282" i="80"/>
  <c r="P281" i="80"/>
  <c r="O281" i="80"/>
  <c r="M281" i="80"/>
  <c r="K281" i="80"/>
  <c r="L281" i="80" s="1"/>
  <c r="I281" i="80"/>
  <c r="P280" i="80"/>
  <c r="O280" i="80"/>
  <c r="M280" i="80"/>
  <c r="K280" i="80"/>
  <c r="N280" i="80" s="1"/>
  <c r="I280" i="80"/>
  <c r="P279" i="80"/>
  <c r="O279" i="80"/>
  <c r="M279" i="80"/>
  <c r="K279" i="80"/>
  <c r="I279" i="80"/>
  <c r="P278" i="80"/>
  <c r="O278" i="80"/>
  <c r="M278" i="80"/>
  <c r="K278" i="80"/>
  <c r="N278" i="80" s="1"/>
  <c r="I278" i="80"/>
  <c r="P277" i="80"/>
  <c r="O277" i="80"/>
  <c r="M277" i="80"/>
  <c r="K277" i="80"/>
  <c r="L277" i="80" s="1"/>
  <c r="I277" i="80"/>
  <c r="P276" i="80"/>
  <c r="O276" i="80"/>
  <c r="L276" i="80"/>
  <c r="K276" i="80"/>
  <c r="M276" i="80" s="1"/>
  <c r="I276" i="80"/>
  <c r="P275" i="80"/>
  <c r="O275" i="80"/>
  <c r="M275" i="80"/>
  <c r="K275" i="80"/>
  <c r="I275" i="80"/>
  <c r="P274" i="80"/>
  <c r="O274" i="80"/>
  <c r="M274" i="80"/>
  <c r="K274" i="80"/>
  <c r="N274" i="80" s="1"/>
  <c r="I274" i="80"/>
  <c r="P273" i="80"/>
  <c r="O273" i="80"/>
  <c r="M273" i="80"/>
  <c r="K273" i="80"/>
  <c r="L273" i="80" s="1"/>
  <c r="I273" i="80"/>
  <c r="P272" i="80"/>
  <c r="O272" i="80"/>
  <c r="M272" i="80"/>
  <c r="K272" i="80"/>
  <c r="N272" i="80" s="1"/>
  <c r="I272" i="80"/>
  <c r="P271" i="80"/>
  <c r="O271" i="80"/>
  <c r="M271" i="80"/>
  <c r="K271" i="80"/>
  <c r="I271" i="80"/>
  <c r="P270" i="80"/>
  <c r="O270" i="80"/>
  <c r="M270" i="80"/>
  <c r="K270" i="80"/>
  <c r="N270" i="80" s="1"/>
  <c r="I270" i="80"/>
  <c r="P269" i="80"/>
  <c r="O269" i="80"/>
  <c r="M269" i="80"/>
  <c r="K269" i="80"/>
  <c r="L269" i="80" s="1"/>
  <c r="I269" i="80"/>
  <c r="P268" i="80"/>
  <c r="O268" i="80"/>
  <c r="L268" i="80"/>
  <c r="K268" i="80"/>
  <c r="I268" i="80"/>
  <c r="P267" i="80"/>
  <c r="O267" i="80"/>
  <c r="M267" i="80"/>
  <c r="K267" i="80"/>
  <c r="I267" i="80"/>
  <c r="P266" i="80"/>
  <c r="O266" i="80"/>
  <c r="M266" i="80"/>
  <c r="K266" i="80"/>
  <c r="I266" i="80"/>
  <c r="P265" i="80"/>
  <c r="O265" i="80"/>
  <c r="M265" i="80"/>
  <c r="K265" i="80"/>
  <c r="L265" i="80" s="1"/>
  <c r="I265" i="80"/>
  <c r="P264" i="80"/>
  <c r="O264" i="80"/>
  <c r="M264" i="80"/>
  <c r="K264" i="80"/>
  <c r="I264" i="80"/>
  <c r="P263" i="80"/>
  <c r="O263" i="80"/>
  <c r="M263" i="80"/>
  <c r="K263" i="80"/>
  <c r="I263" i="80"/>
  <c r="P262" i="80"/>
  <c r="O262" i="80"/>
  <c r="M262" i="80"/>
  <c r="K262" i="80"/>
  <c r="I262" i="80"/>
  <c r="P261" i="80"/>
  <c r="O261" i="80"/>
  <c r="M261" i="80"/>
  <c r="K261" i="80"/>
  <c r="L261" i="80" s="1"/>
  <c r="I261" i="80"/>
  <c r="P260" i="80"/>
  <c r="O260" i="80"/>
  <c r="M260" i="80"/>
  <c r="K260" i="80"/>
  <c r="I260" i="80"/>
  <c r="P259" i="80"/>
  <c r="O259" i="80"/>
  <c r="M259" i="80"/>
  <c r="K259" i="80"/>
  <c r="I259" i="80"/>
  <c r="P258" i="80"/>
  <c r="O258" i="80"/>
  <c r="M258" i="80"/>
  <c r="K258" i="80"/>
  <c r="I258" i="80"/>
  <c r="P257" i="80"/>
  <c r="O257" i="80"/>
  <c r="M257" i="80"/>
  <c r="K257" i="80"/>
  <c r="L257" i="80" s="1"/>
  <c r="I257" i="80"/>
  <c r="P256" i="80"/>
  <c r="O256" i="80"/>
  <c r="M256" i="80"/>
  <c r="K256" i="80"/>
  <c r="I256" i="80"/>
  <c r="P255" i="80"/>
  <c r="O255" i="80"/>
  <c r="M255" i="80"/>
  <c r="K255" i="80"/>
  <c r="I255" i="80"/>
  <c r="P254" i="80"/>
  <c r="O254" i="80"/>
  <c r="M254" i="80"/>
  <c r="K254" i="80"/>
  <c r="I254" i="80"/>
  <c r="P253" i="80"/>
  <c r="O253" i="80"/>
  <c r="M253" i="80"/>
  <c r="K253" i="80"/>
  <c r="L253" i="80" s="1"/>
  <c r="I253" i="80"/>
  <c r="P252" i="80"/>
  <c r="O252" i="80"/>
  <c r="M252" i="80"/>
  <c r="K252" i="80"/>
  <c r="I252" i="80"/>
  <c r="P251" i="80"/>
  <c r="O251" i="80"/>
  <c r="M251" i="80"/>
  <c r="K251" i="80"/>
  <c r="I251" i="80"/>
  <c r="P250" i="80"/>
  <c r="O250" i="80"/>
  <c r="M250" i="80"/>
  <c r="K250" i="80"/>
  <c r="I250" i="80"/>
  <c r="P249" i="80"/>
  <c r="O249" i="80"/>
  <c r="M249" i="80"/>
  <c r="K249" i="80"/>
  <c r="L249" i="80" s="1"/>
  <c r="I249" i="80"/>
  <c r="P248" i="80"/>
  <c r="O248" i="80"/>
  <c r="M248" i="80"/>
  <c r="K248" i="80"/>
  <c r="I248" i="80"/>
  <c r="P247" i="80"/>
  <c r="O247" i="80"/>
  <c r="M247" i="80"/>
  <c r="K247" i="80"/>
  <c r="I247" i="80"/>
  <c r="P246" i="80"/>
  <c r="O246" i="80"/>
  <c r="M246" i="80"/>
  <c r="K246" i="80"/>
  <c r="I246" i="80"/>
  <c r="P245" i="80"/>
  <c r="O245" i="80"/>
  <c r="M245" i="80"/>
  <c r="K245" i="80"/>
  <c r="L245" i="80" s="1"/>
  <c r="I245" i="80"/>
  <c r="P244" i="80"/>
  <c r="O244" i="80"/>
  <c r="M244" i="80"/>
  <c r="K244" i="80"/>
  <c r="I244" i="80"/>
  <c r="P243" i="80"/>
  <c r="O243" i="80"/>
  <c r="M243" i="80"/>
  <c r="K243" i="80"/>
  <c r="I243" i="80"/>
  <c r="P242" i="80"/>
  <c r="O242" i="80"/>
  <c r="M242" i="80"/>
  <c r="K242" i="80"/>
  <c r="I242" i="80"/>
  <c r="P241" i="80"/>
  <c r="O241" i="80"/>
  <c r="M241" i="80"/>
  <c r="K241" i="80"/>
  <c r="L241" i="80" s="1"/>
  <c r="I241" i="80"/>
  <c r="P240" i="80"/>
  <c r="O240" i="80"/>
  <c r="M240" i="80"/>
  <c r="K240" i="80"/>
  <c r="I240" i="80"/>
  <c r="P239" i="80"/>
  <c r="O239" i="80"/>
  <c r="M239" i="80"/>
  <c r="K239" i="80"/>
  <c r="I239" i="80"/>
  <c r="P238" i="80"/>
  <c r="O238" i="80"/>
  <c r="M238" i="80"/>
  <c r="K238" i="80"/>
  <c r="I238" i="80"/>
  <c r="P237" i="80"/>
  <c r="O237" i="80"/>
  <c r="M237" i="80"/>
  <c r="K237" i="80"/>
  <c r="L237" i="80" s="1"/>
  <c r="I237" i="80"/>
  <c r="P236" i="80"/>
  <c r="O236" i="80"/>
  <c r="M236" i="80"/>
  <c r="K236" i="80"/>
  <c r="I236" i="80"/>
  <c r="P235" i="80"/>
  <c r="O235" i="80"/>
  <c r="M235" i="80"/>
  <c r="K235" i="80"/>
  <c r="I235" i="80"/>
  <c r="P234" i="80"/>
  <c r="O234" i="80"/>
  <c r="M234" i="80"/>
  <c r="K234" i="80"/>
  <c r="I234" i="80"/>
  <c r="P233" i="80"/>
  <c r="O233" i="80"/>
  <c r="M233" i="80"/>
  <c r="K233" i="80"/>
  <c r="L233" i="80" s="1"/>
  <c r="I233" i="80"/>
  <c r="P232" i="80"/>
  <c r="O232" i="80"/>
  <c r="M232" i="80"/>
  <c r="K232" i="80"/>
  <c r="N232" i="80" s="1"/>
  <c r="I232" i="80"/>
  <c r="P231" i="80"/>
  <c r="O231" i="80"/>
  <c r="M231" i="80"/>
  <c r="K231" i="80"/>
  <c r="I231" i="80"/>
  <c r="P230" i="80"/>
  <c r="O230" i="80"/>
  <c r="M230" i="80"/>
  <c r="K230" i="80"/>
  <c r="N230" i="80" s="1"/>
  <c r="I230" i="80"/>
  <c r="P229" i="80"/>
  <c r="O229" i="80"/>
  <c r="M229" i="80"/>
  <c r="K229" i="80"/>
  <c r="L229" i="80" s="1"/>
  <c r="I229" i="80"/>
  <c r="P228" i="80"/>
  <c r="O228" i="80"/>
  <c r="M228" i="80"/>
  <c r="K228" i="80"/>
  <c r="N228" i="80" s="1"/>
  <c r="I228" i="80"/>
  <c r="P227" i="80"/>
  <c r="O227" i="80"/>
  <c r="M227" i="80"/>
  <c r="K227" i="80"/>
  <c r="I227" i="80"/>
  <c r="P226" i="80"/>
  <c r="O226" i="80"/>
  <c r="M226" i="80"/>
  <c r="K226" i="80"/>
  <c r="N226" i="80" s="1"/>
  <c r="I226" i="80"/>
  <c r="P225" i="80"/>
  <c r="O225" i="80"/>
  <c r="M225" i="80"/>
  <c r="K225" i="80"/>
  <c r="I225" i="80"/>
  <c r="P218" i="80"/>
  <c r="O218" i="80"/>
  <c r="M218" i="80"/>
  <c r="K218" i="80"/>
  <c r="N218" i="80" s="1"/>
  <c r="I218" i="80"/>
  <c r="P222" i="80"/>
  <c r="O222" i="80"/>
  <c r="M222" i="80"/>
  <c r="K222" i="80"/>
  <c r="I222" i="80"/>
  <c r="P221" i="80"/>
  <c r="O221" i="80"/>
  <c r="M221" i="80"/>
  <c r="K221" i="80"/>
  <c r="N221" i="80" s="1"/>
  <c r="I221" i="80"/>
  <c r="P220" i="80"/>
  <c r="O220" i="80"/>
  <c r="M220" i="80"/>
  <c r="K220" i="80"/>
  <c r="L220" i="80" s="1"/>
  <c r="I220" i="80"/>
  <c r="P219" i="80"/>
  <c r="O219" i="80"/>
  <c r="M219" i="80"/>
  <c r="K219" i="80"/>
  <c r="N219" i="80" s="1"/>
  <c r="I219" i="80"/>
  <c r="P217" i="80"/>
  <c r="O217" i="80"/>
  <c r="M217" i="80"/>
  <c r="K217" i="80"/>
  <c r="I217" i="80"/>
  <c r="P214" i="80"/>
  <c r="O214" i="80"/>
  <c r="M214" i="80"/>
  <c r="K214" i="80"/>
  <c r="N214" i="80" s="1"/>
  <c r="I214" i="80"/>
  <c r="P213" i="80"/>
  <c r="O213" i="80"/>
  <c r="M213" i="80"/>
  <c r="K213" i="80"/>
  <c r="L213" i="80" s="1"/>
  <c r="I213" i="80"/>
  <c r="P212" i="80"/>
  <c r="O212" i="80"/>
  <c r="M212" i="80"/>
  <c r="K212" i="80"/>
  <c r="N212" i="80" s="1"/>
  <c r="I212" i="80"/>
  <c r="P211" i="80"/>
  <c r="O211" i="80"/>
  <c r="M211" i="80"/>
  <c r="K211" i="80"/>
  <c r="I211" i="80"/>
  <c r="P210" i="80"/>
  <c r="O210" i="80"/>
  <c r="M210" i="80"/>
  <c r="K210" i="80"/>
  <c r="N210" i="80" s="1"/>
  <c r="I210" i="80"/>
  <c r="P209" i="80"/>
  <c r="O209" i="80"/>
  <c r="M209" i="80"/>
  <c r="K209" i="80"/>
  <c r="L209" i="80" s="1"/>
  <c r="I209" i="80"/>
  <c r="P208" i="80"/>
  <c r="O208" i="80"/>
  <c r="M208" i="80"/>
  <c r="K208" i="80"/>
  <c r="N208" i="80" s="1"/>
  <c r="I208" i="80"/>
  <c r="P207" i="80"/>
  <c r="O207" i="80"/>
  <c r="M207" i="80"/>
  <c r="K207" i="80"/>
  <c r="I207" i="80"/>
  <c r="P206" i="80"/>
  <c r="O206" i="80"/>
  <c r="M206" i="80"/>
  <c r="K206" i="80"/>
  <c r="N206" i="80" s="1"/>
  <c r="I206" i="80"/>
  <c r="P205" i="80"/>
  <c r="O205" i="80"/>
  <c r="M205" i="80"/>
  <c r="K205" i="80"/>
  <c r="L205" i="80" s="1"/>
  <c r="I205" i="80"/>
  <c r="P204" i="80"/>
  <c r="O204" i="80"/>
  <c r="M204" i="80"/>
  <c r="K204" i="80"/>
  <c r="N204" i="80" s="1"/>
  <c r="I204" i="80"/>
  <c r="P203" i="80"/>
  <c r="O203" i="80"/>
  <c r="M203" i="80"/>
  <c r="K203" i="80"/>
  <c r="I203" i="80"/>
  <c r="P202" i="80"/>
  <c r="O202" i="80"/>
  <c r="M202" i="80"/>
  <c r="K202" i="80"/>
  <c r="N202" i="80" s="1"/>
  <c r="I202" i="80"/>
  <c r="P201" i="80"/>
  <c r="O201" i="80"/>
  <c r="M201" i="80"/>
  <c r="K201" i="80"/>
  <c r="L201" i="80" s="1"/>
  <c r="I201" i="80"/>
  <c r="P200" i="80"/>
  <c r="O200" i="80"/>
  <c r="M200" i="80"/>
  <c r="K200" i="80"/>
  <c r="N200" i="80" s="1"/>
  <c r="I200" i="80"/>
  <c r="P199" i="80"/>
  <c r="O199" i="80"/>
  <c r="M199" i="80"/>
  <c r="K199" i="80"/>
  <c r="I199" i="80"/>
  <c r="P198" i="80"/>
  <c r="O198" i="80"/>
  <c r="M198" i="80"/>
  <c r="K198" i="80"/>
  <c r="N198" i="80" s="1"/>
  <c r="I198" i="80"/>
  <c r="P197" i="80"/>
  <c r="O197" i="80"/>
  <c r="M197" i="80"/>
  <c r="K197" i="80"/>
  <c r="I197" i="80"/>
  <c r="P194" i="80"/>
  <c r="O194" i="80"/>
  <c r="M194" i="80"/>
  <c r="K194" i="80"/>
  <c r="N194" i="80" s="1"/>
  <c r="I194" i="80"/>
  <c r="P193" i="80"/>
  <c r="O193" i="80"/>
  <c r="M193" i="80"/>
  <c r="K193" i="80"/>
  <c r="I193" i="80"/>
  <c r="P192" i="80"/>
  <c r="O192" i="80"/>
  <c r="M192" i="80"/>
  <c r="K192" i="80"/>
  <c r="N192" i="80" s="1"/>
  <c r="I192" i="80"/>
  <c r="P191" i="80"/>
  <c r="O191" i="80"/>
  <c r="M191" i="80"/>
  <c r="K191" i="80"/>
  <c r="L191" i="80" s="1"/>
  <c r="I191" i="80"/>
  <c r="P190" i="80"/>
  <c r="O190" i="80"/>
  <c r="M190" i="80"/>
  <c r="K190" i="80"/>
  <c r="N190" i="80" s="1"/>
  <c r="I190" i="80"/>
  <c r="P189" i="80"/>
  <c r="O189" i="80"/>
  <c r="M189" i="80"/>
  <c r="K189" i="80"/>
  <c r="I189" i="80"/>
  <c r="P186" i="80"/>
  <c r="O186" i="80"/>
  <c r="M186" i="80"/>
  <c r="K186" i="80"/>
  <c r="N186" i="80" s="1"/>
  <c r="I186" i="80"/>
  <c r="P185" i="80"/>
  <c r="O185" i="80"/>
  <c r="M185" i="80"/>
  <c r="K185" i="80"/>
  <c r="L185" i="80" s="1"/>
  <c r="I185" i="80"/>
  <c r="P184" i="80"/>
  <c r="O184" i="80"/>
  <c r="M184" i="80"/>
  <c r="K184" i="80"/>
  <c r="N184" i="80" s="1"/>
  <c r="I184" i="80"/>
  <c r="P183" i="80"/>
  <c r="O183" i="80"/>
  <c r="M183" i="80"/>
  <c r="K183" i="80"/>
  <c r="I183" i="80"/>
  <c r="P182" i="80"/>
  <c r="O182" i="80"/>
  <c r="M182" i="80"/>
  <c r="K182" i="80"/>
  <c r="N182" i="80" s="1"/>
  <c r="I182" i="80"/>
  <c r="P181" i="80"/>
  <c r="O181" i="80"/>
  <c r="M181" i="80"/>
  <c r="K181" i="80"/>
  <c r="I181" i="80"/>
  <c r="P180" i="80"/>
  <c r="O180" i="80"/>
  <c r="M180" i="80"/>
  <c r="K180" i="80"/>
  <c r="N180" i="80" s="1"/>
  <c r="I180" i="80"/>
  <c r="P179" i="80"/>
  <c r="O179" i="80"/>
  <c r="M179" i="80"/>
  <c r="K179" i="80"/>
  <c r="I179" i="80"/>
  <c r="P178" i="80"/>
  <c r="O178" i="80"/>
  <c r="M178" i="80"/>
  <c r="K178" i="80"/>
  <c r="N178" i="80" s="1"/>
  <c r="I178" i="80"/>
  <c r="P177" i="80"/>
  <c r="O177" i="80"/>
  <c r="M177" i="80"/>
  <c r="K177" i="80"/>
  <c r="I177" i="80"/>
  <c r="P176" i="80"/>
  <c r="O176" i="80"/>
  <c r="M176" i="80"/>
  <c r="K176" i="80"/>
  <c r="N176" i="80" s="1"/>
  <c r="I176" i="80"/>
  <c r="P175" i="80"/>
  <c r="O175" i="80"/>
  <c r="M175" i="80"/>
  <c r="K175" i="80"/>
  <c r="I175" i="80"/>
  <c r="P174" i="80"/>
  <c r="O174" i="80"/>
  <c r="M174" i="80"/>
  <c r="K174" i="80"/>
  <c r="N174" i="80" s="1"/>
  <c r="I174" i="80"/>
  <c r="P173" i="80"/>
  <c r="O173" i="80"/>
  <c r="M173" i="80"/>
  <c r="K173" i="80"/>
  <c r="I173" i="80"/>
  <c r="P172" i="80"/>
  <c r="O172" i="80"/>
  <c r="M172" i="80"/>
  <c r="K172" i="80"/>
  <c r="N172" i="80" s="1"/>
  <c r="I172" i="80"/>
  <c r="P171" i="80"/>
  <c r="O171" i="80"/>
  <c r="M171" i="80"/>
  <c r="K171" i="80"/>
  <c r="I171" i="80"/>
  <c r="P170" i="80"/>
  <c r="O170" i="80"/>
  <c r="M170" i="80"/>
  <c r="K170" i="80"/>
  <c r="N170" i="80" s="1"/>
  <c r="I170" i="80"/>
  <c r="P169" i="80"/>
  <c r="O169" i="80"/>
  <c r="M169" i="80"/>
  <c r="K169" i="80"/>
  <c r="I169" i="80"/>
  <c r="P168" i="80"/>
  <c r="O168" i="80"/>
  <c r="M168" i="80"/>
  <c r="K168" i="80"/>
  <c r="N168" i="80" s="1"/>
  <c r="I168" i="80"/>
  <c r="P167" i="80"/>
  <c r="O167" i="80"/>
  <c r="M167" i="80"/>
  <c r="K167" i="80"/>
  <c r="I167" i="80"/>
  <c r="P166" i="80"/>
  <c r="O166" i="80"/>
  <c r="M166" i="80"/>
  <c r="K166" i="80"/>
  <c r="N166" i="80" s="1"/>
  <c r="I166" i="80"/>
  <c r="P165" i="80"/>
  <c r="O165" i="80"/>
  <c r="M165" i="80"/>
  <c r="K165" i="80"/>
  <c r="I165" i="80"/>
  <c r="P164" i="80"/>
  <c r="O164" i="80"/>
  <c r="M164" i="80"/>
  <c r="K164" i="80"/>
  <c r="N164" i="80" s="1"/>
  <c r="I164" i="80"/>
  <c r="P163" i="80"/>
  <c r="O163" i="80"/>
  <c r="M163" i="80"/>
  <c r="K163" i="80"/>
  <c r="I163" i="80"/>
  <c r="P162" i="80"/>
  <c r="O162" i="80"/>
  <c r="M162" i="80"/>
  <c r="K162" i="80"/>
  <c r="N162" i="80" s="1"/>
  <c r="I162" i="80"/>
  <c r="P161" i="80"/>
  <c r="O161" i="80"/>
  <c r="M161" i="80"/>
  <c r="K161" i="80"/>
  <c r="I161" i="80"/>
  <c r="P160" i="80"/>
  <c r="O160" i="80"/>
  <c r="M160" i="80"/>
  <c r="K160" i="80"/>
  <c r="N160" i="80" s="1"/>
  <c r="I160" i="80"/>
  <c r="P159" i="80"/>
  <c r="O159" i="80"/>
  <c r="M159" i="80"/>
  <c r="K159" i="80"/>
  <c r="I159" i="80"/>
  <c r="P158" i="80"/>
  <c r="O158" i="80"/>
  <c r="M158" i="80"/>
  <c r="K158" i="80"/>
  <c r="N158" i="80" s="1"/>
  <c r="I158" i="80"/>
  <c r="P157" i="80"/>
  <c r="O157" i="80"/>
  <c r="M157" i="80"/>
  <c r="K157" i="80"/>
  <c r="I157" i="80"/>
  <c r="P156" i="80"/>
  <c r="O156" i="80"/>
  <c r="M156" i="80"/>
  <c r="K156" i="80"/>
  <c r="N156" i="80" s="1"/>
  <c r="I156" i="80"/>
  <c r="P155" i="80"/>
  <c r="O155" i="80"/>
  <c r="M155" i="80"/>
  <c r="K155" i="80"/>
  <c r="L155" i="80" s="1"/>
  <c r="I155" i="80"/>
  <c r="P154" i="80"/>
  <c r="O154" i="80"/>
  <c r="M154" i="80"/>
  <c r="K154" i="80"/>
  <c r="I154" i="80"/>
  <c r="P153" i="80"/>
  <c r="O153" i="80"/>
  <c r="M153" i="80"/>
  <c r="K153" i="80"/>
  <c r="N153" i="80" s="1"/>
  <c r="I153" i="80"/>
  <c r="P152" i="80"/>
  <c r="O152" i="80"/>
  <c r="M152" i="80"/>
  <c r="K152" i="80"/>
  <c r="N152" i="80" s="1"/>
  <c r="I152" i="80"/>
  <c r="P151" i="80"/>
  <c r="M151" i="80"/>
  <c r="L151" i="80"/>
  <c r="K151" i="80"/>
  <c r="N151" i="80" s="1"/>
  <c r="I151" i="80"/>
  <c r="P150" i="80"/>
  <c r="M150" i="80"/>
  <c r="L150" i="80"/>
  <c r="K150" i="80"/>
  <c r="I150" i="80"/>
  <c r="P149" i="80"/>
  <c r="M149" i="80"/>
  <c r="L149" i="80"/>
  <c r="K149" i="80"/>
  <c r="I149" i="80"/>
  <c r="P148" i="80"/>
  <c r="M148" i="80"/>
  <c r="L148" i="80"/>
  <c r="K148" i="80"/>
  <c r="N148" i="80" s="1"/>
  <c r="I148" i="80"/>
  <c r="P147" i="80"/>
  <c r="M147" i="80"/>
  <c r="L147" i="80"/>
  <c r="K147" i="80"/>
  <c r="N147" i="80" s="1"/>
  <c r="I147" i="80"/>
  <c r="P146" i="80"/>
  <c r="M146" i="80"/>
  <c r="L146" i="80"/>
  <c r="K146" i="80"/>
  <c r="I146" i="80"/>
  <c r="P145" i="80"/>
  <c r="M145" i="80"/>
  <c r="L145" i="80"/>
  <c r="K145" i="80"/>
  <c r="I145" i="80"/>
  <c r="P144" i="80"/>
  <c r="M144" i="80"/>
  <c r="L144" i="80"/>
  <c r="K144" i="80"/>
  <c r="N144" i="80" s="1"/>
  <c r="I144" i="80"/>
  <c r="P143" i="80"/>
  <c r="M143" i="80"/>
  <c r="L143" i="80"/>
  <c r="K143" i="80"/>
  <c r="N143" i="80" s="1"/>
  <c r="I143" i="80"/>
  <c r="P142" i="80"/>
  <c r="M142" i="80"/>
  <c r="L142" i="80"/>
  <c r="K142" i="80"/>
  <c r="I142" i="80"/>
  <c r="P141" i="80"/>
  <c r="M141" i="80"/>
  <c r="L141" i="80"/>
  <c r="K141" i="80"/>
  <c r="I141" i="80"/>
  <c r="P140" i="80"/>
  <c r="O140" i="80"/>
  <c r="M140" i="80"/>
  <c r="K140" i="80"/>
  <c r="N140" i="80" s="1"/>
  <c r="I140" i="80"/>
  <c r="P139" i="80"/>
  <c r="M139" i="80"/>
  <c r="L139" i="80"/>
  <c r="K139" i="80"/>
  <c r="N139" i="80" s="1"/>
  <c r="I139" i="80"/>
  <c r="P138" i="80"/>
  <c r="M138" i="80"/>
  <c r="L138" i="80"/>
  <c r="K138" i="80"/>
  <c r="I138" i="80"/>
  <c r="P137" i="80"/>
  <c r="O137" i="80"/>
  <c r="M137" i="80"/>
  <c r="K137" i="80"/>
  <c r="N137" i="80" s="1"/>
  <c r="I137" i="80"/>
  <c r="P136" i="80"/>
  <c r="M136" i="80"/>
  <c r="L136" i="80"/>
  <c r="K136" i="80"/>
  <c r="N136" i="80" s="1"/>
  <c r="I136" i="80"/>
  <c r="P135" i="80"/>
  <c r="M135" i="80"/>
  <c r="L135" i="80"/>
  <c r="K135" i="80"/>
  <c r="N135" i="80" s="1"/>
  <c r="I135" i="80"/>
  <c r="P134" i="80"/>
  <c r="M134" i="80"/>
  <c r="L134" i="80"/>
  <c r="K134" i="80"/>
  <c r="I134" i="80"/>
  <c r="P133" i="80"/>
  <c r="M133" i="80"/>
  <c r="L133" i="80"/>
  <c r="K133" i="80"/>
  <c r="I133" i="80"/>
  <c r="P132" i="80"/>
  <c r="O132" i="80"/>
  <c r="M132" i="80"/>
  <c r="K132" i="80"/>
  <c r="N132" i="80" s="1"/>
  <c r="I132" i="80"/>
  <c r="P131" i="80"/>
  <c r="O131" i="80"/>
  <c r="M131" i="80"/>
  <c r="K131" i="80"/>
  <c r="L131" i="80" s="1"/>
  <c r="I131" i="80"/>
  <c r="P130" i="80"/>
  <c r="O130" i="80"/>
  <c r="M130" i="80"/>
  <c r="K130" i="80"/>
  <c r="N130" i="80" s="1"/>
  <c r="I130" i="80"/>
  <c r="P129" i="80"/>
  <c r="M129" i="80"/>
  <c r="L129" i="80"/>
  <c r="K129" i="80"/>
  <c r="I129" i="80"/>
  <c r="P128" i="80"/>
  <c r="O128" i="80"/>
  <c r="M128" i="80"/>
  <c r="K128" i="80"/>
  <c r="N128" i="80" s="1"/>
  <c r="I128" i="80"/>
  <c r="P127" i="80"/>
  <c r="M127" i="80"/>
  <c r="L127" i="80"/>
  <c r="K127" i="80"/>
  <c r="N127" i="80" s="1"/>
  <c r="I127" i="80"/>
  <c r="P126" i="80"/>
  <c r="O126" i="80"/>
  <c r="M126" i="80"/>
  <c r="K126" i="80"/>
  <c r="I126" i="80"/>
  <c r="P125" i="80"/>
  <c r="O125" i="80"/>
  <c r="M125" i="80"/>
  <c r="K125" i="80"/>
  <c r="N125" i="80" s="1"/>
  <c r="I125" i="80"/>
  <c r="P124" i="80"/>
  <c r="O124" i="80"/>
  <c r="M124" i="80"/>
  <c r="K124" i="80"/>
  <c r="N124" i="80" s="1"/>
  <c r="I124" i="80"/>
  <c r="P123" i="80"/>
  <c r="O123" i="80"/>
  <c r="M123" i="80"/>
  <c r="K123" i="80"/>
  <c r="N123" i="80" s="1"/>
  <c r="I123" i="80"/>
  <c r="P122" i="80"/>
  <c r="O122" i="80"/>
  <c r="M122" i="80"/>
  <c r="K122" i="80"/>
  <c r="I122" i="80"/>
  <c r="P121" i="80"/>
  <c r="O121" i="80"/>
  <c r="M121" i="80"/>
  <c r="K121" i="80"/>
  <c r="N121" i="80" s="1"/>
  <c r="I121" i="80"/>
  <c r="P120" i="80"/>
  <c r="O120" i="80"/>
  <c r="M120" i="80"/>
  <c r="K120" i="80"/>
  <c r="N120" i="80" s="1"/>
  <c r="I120" i="80"/>
  <c r="P119" i="80"/>
  <c r="O119" i="80"/>
  <c r="M119" i="80"/>
  <c r="K119" i="80"/>
  <c r="L119" i="80" s="1"/>
  <c r="I119" i="80"/>
  <c r="P118" i="80"/>
  <c r="O118" i="80"/>
  <c r="M118" i="80"/>
  <c r="K118" i="80"/>
  <c r="I118" i="80"/>
  <c r="P117" i="80"/>
  <c r="O117" i="80"/>
  <c r="M117" i="80"/>
  <c r="K117" i="80"/>
  <c r="N117" i="80" s="1"/>
  <c r="I117" i="80"/>
  <c r="P116" i="80"/>
  <c r="O116" i="80"/>
  <c r="M116" i="80"/>
  <c r="K116" i="80"/>
  <c r="N116" i="80" s="1"/>
  <c r="I116" i="80"/>
  <c r="P115" i="80"/>
  <c r="O115" i="80"/>
  <c r="M115" i="80"/>
  <c r="K115" i="80"/>
  <c r="L115" i="80" s="1"/>
  <c r="I115" i="80"/>
  <c r="P114" i="80"/>
  <c r="O114" i="80"/>
  <c r="M114" i="80"/>
  <c r="K114" i="80"/>
  <c r="I114" i="80"/>
  <c r="P113" i="80"/>
  <c r="O113" i="80"/>
  <c r="M113" i="80"/>
  <c r="K113" i="80"/>
  <c r="N113" i="80" s="1"/>
  <c r="I113" i="80"/>
  <c r="P110" i="80"/>
  <c r="O110" i="80"/>
  <c r="L110" i="80"/>
  <c r="K110" i="80"/>
  <c r="N110" i="80" s="1"/>
  <c r="I110" i="80"/>
  <c r="P109" i="80"/>
  <c r="O109" i="80"/>
  <c r="M109" i="80"/>
  <c r="K109" i="80"/>
  <c r="N109" i="80" s="1"/>
  <c r="I109" i="80"/>
  <c r="P108" i="80"/>
  <c r="O108" i="80"/>
  <c r="M108" i="80"/>
  <c r="K108" i="80"/>
  <c r="I108" i="80"/>
  <c r="P107" i="80"/>
  <c r="O107" i="80"/>
  <c r="M107" i="80"/>
  <c r="K107" i="80"/>
  <c r="N107" i="80" s="1"/>
  <c r="I107" i="80"/>
  <c r="P106" i="80"/>
  <c r="O106" i="80"/>
  <c r="M106" i="80"/>
  <c r="K106" i="80"/>
  <c r="N106" i="80" s="1"/>
  <c r="I106" i="80"/>
  <c r="P105" i="80"/>
  <c r="O105" i="80"/>
  <c r="M105" i="80"/>
  <c r="K105" i="80"/>
  <c r="N105" i="80" s="1"/>
  <c r="I105" i="80"/>
  <c r="P104" i="80"/>
  <c r="O104" i="80"/>
  <c r="M104" i="80"/>
  <c r="K104" i="80"/>
  <c r="I104" i="80"/>
  <c r="P103" i="80"/>
  <c r="O103" i="80"/>
  <c r="M103" i="80"/>
  <c r="K103" i="80"/>
  <c r="N103" i="80" s="1"/>
  <c r="I103" i="80"/>
  <c r="P102" i="80"/>
  <c r="O102" i="80"/>
  <c r="M102" i="80"/>
  <c r="K102" i="80"/>
  <c r="N102" i="80" s="1"/>
  <c r="I102" i="80"/>
  <c r="P101" i="80"/>
  <c r="O101" i="80"/>
  <c r="M101" i="80"/>
  <c r="K101" i="80"/>
  <c r="N101" i="80" s="1"/>
  <c r="I101" i="80"/>
  <c r="P100" i="80"/>
  <c r="O100" i="80"/>
  <c r="M100" i="80"/>
  <c r="K100" i="80"/>
  <c r="I100" i="80"/>
  <c r="P99" i="80"/>
  <c r="O99" i="80"/>
  <c r="M99" i="80"/>
  <c r="K99" i="80"/>
  <c r="N99" i="80" s="1"/>
  <c r="I99" i="80"/>
  <c r="P98" i="80"/>
  <c r="O98" i="80"/>
  <c r="M98" i="80"/>
  <c r="K98" i="80"/>
  <c r="N98" i="80" s="1"/>
  <c r="I98" i="80"/>
  <c r="P97" i="80"/>
  <c r="O97" i="80"/>
  <c r="M97" i="80"/>
  <c r="K97" i="80"/>
  <c r="N97" i="80" s="1"/>
  <c r="I97" i="80"/>
  <c r="P96" i="80"/>
  <c r="O96" i="80"/>
  <c r="M96" i="80"/>
  <c r="K96" i="80"/>
  <c r="I96" i="80"/>
  <c r="P95" i="80"/>
  <c r="O95" i="80"/>
  <c r="M95" i="80"/>
  <c r="K95" i="80"/>
  <c r="N95" i="80" s="1"/>
  <c r="I95" i="80"/>
  <c r="P94" i="80"/>
  <c r="O94" i="80"/>
  <c r="M94" i="80"/>
  <c r="K94" i="80"/>
  <c r="N94" i="80" s="1"/>
  <c r="I94" i="80"/>
  <c r="P93" i="80"/>
  <c r="O93" i="80"/>
  <c r="M93" i="80"/>
  <c r="K93" i="80"/>
  <c r="N93" i="80" s="1"/>
  <c r="I93" i="80"/>
  <c r="P92" i="80"/>
  <c r="O92" i="80"/>
  <c r="M92" i="80"/>
  <c r="K92" i="80"/>
  <c r="I92" i="80"/>
  <c r="P91" i="80"/>
  <c r="O91" i="80"/>
  <c r="M91" i="80"/>
  <c r="L91" i="80"/>
  <c r="K91" i="80"/>
  <c r="N91" i="80" s="1"/>
  <c r="I91" i="80"/>
  <c r="P90" i="80"/>
  <c r="O90" i="80"/>
  <c r="M90" i="80"/>
  <c r="K90" i="80"/>
  <c r="N90" i="80" s="1"/>
  <c r="I90" i="80"/>
  <c r="P89" i="80"/>
  <c r="O89" i="80"/>
  <c r="M89" i="80"/>
  <c r="K89" i="80"/>
  <c r="N89" i="80" s="1"/>
  <c r="I89" i="80"/>
  <c r="P88" i="80"/>
  <c r="O88" i="80"/>
  <c r="M88" i="80"/>
  <c r="K88" i="80"/>
  <c r="I88" i="80"/>
  <c r="P87" i="80"/>
  <c r="O87" i="80"/>
  <c r="M87" i="80"/>
  <c r="K87" i="80"/>
  <c r="N87" i="80" s="1"/>
  <c r="I87" i="80"/>
  <c r="P86" i="80"/>
  <c r="O86" i="80"/>
  <c r="M86" i="80"/>
  <c r="K86" i="80"/>
  <c r="N86" i="80" s="1"/>
  <c r="I86" i="80"/>
  <c r="P85" i="80"/>
  <c r="O85" i="80"/>
  <c r="M85" i="80"/>
  <c r="K85" i="80"/>
  <c r="N85" i="80" s="1"/>
  <c r="I85" i="80"/>
  <c r="P84" i="80"/>
  <c r="O84" i="80"/>
  <c r="M84" i="80"/>
  <c r="K84" i="80"/>
  <c r="I84" i="80"/>
  <c r="P83" i="80"/>
  <c r="O83" i="80"/>
  <c r="M83" i="80"/>
  <c r="K83" i="80"/>
  <c r="N83" i="80" s="1"/>
  <c r="I83" i="80"/>
  <c r="P82" i="80"/>
  <c r="O82" i="80"/>
  <c r="M82" i="80"/>
  <c r="K82" i="80"/>
  <c r="N82" i="80" s="1"/>
  <c r="I82" i="80"/>
  <c r="P81" i="80"/>
  <c r="O81" i="80"/>
  <c r="M81" i="80"/>
  <c r="K81" i="80"/>
  <c r="L81" i="80" s="1"/>
  <c r="I81" i="80"/>
  <c r="P80" i="80"/>
  <c r="M80" i="80"/>
  <c r="L80" i="80"/>
  <c r="K80" i="80"/>
  <c r="I80" i="80"/>
  <c r="P79" i="80"/>
  <c r="O79" i="80"/>
  <c r="M79" i="80"/>
  <c r="K79" i="80"/>
  <c r="N79" i="80" s="1"/>
  <c r="I79" i="80"/>
  <c r="P78" i="80"/>
  <c r="M78" i="80"/>
  <c r="L78" i="80"/>
  <c r="K78" i="80"/>
  <c r="N78" i="80" s="1"/>
  <c r="I78" i="80"/>
  <c r="P77" i="80"/>
  <c r="O77" i="80"/>
  <c r="M77" i="80"/>
  <c r="K77" i="80"/>
  <c r="N77" i="80" s="1"/>
  <c r="I77" i="80"/>
  <c r="P76" i="80"/>
  <c r="O76" i="80"/>
  <c r="M76" i="80"/>
  <c r="K76" i="80"/>
  <c r="N76" i="80" s="1"/>
  <c r="I76" i="80"/>
  <c r="P75" i="80"/>
  <c r="M75" i="80"/>
  <c r="L75" i="80"/>
  <c r="K75" i="80"/>
  <c r="I75" i="80"/>
  <c r="P74" i="80"/>
  <c r="M74" i="80"/>
  <c r="L74" i="80"/>
  <c r="K74" i="80"/>
  <c r="N74" i="80" s="1"/>
  <c r="I74" i="80"/>
  <c r="P73" i="80"/>
  <c r="O73" i="80"/>
  <c r="M73" i="80"/>
  <c r="K73" i="80"/>
  <c r="L73" i="80" s="1"/>
  <c r="I73" i="80"/>
  <c r="P72" i="80"/>
  <c r="O72" i="80"/>
  <c r="M72" i="80"/>
  <c r="K72" i="80"/>
  <c r="N72" i="80" s="1"/>
  <c r="I72" i="80"/>
  <c r="P71" i="80"/>
  <c r="M71" i="80"/>
  <c r="L71" i="80"/>
  <c r="K71" i="80"/>
  <c r="I71" i="80"/>
  <c r="P70" i="80"/>
  <c r="M70" i="80"/>
  <c r="L70" i="80"/>
  <c r="K70" i="80"/>
  <c r="N70" i="80" s="1"/>
  <c r="I70" i="80"/>
  <c r="P69" i="80"/>
  <c r="O69" i="80"/>
  <c r="M69" i="80"/>
  <c r="K69" i="80"/>
  <c r="L69" i="80" s="1"/>
  <c r="I69" i="80"/>
  <c r="P68" i="80"/>
  <c r="O68" i="80"/>
  <c r="M68" i="80"/>
  <c r="K68" i="80"/>
  <c r="N68" i="80" s="1"/>
  <c r="I68" i="80"/>
  <c r="P67" i="80"/>
  <c r="O67" i="80"/>
  <c r="M67" i="80"/>
  <c r="K67" i="80"/>
  <c r="N67" i="80" s="1"/>
  <c r="I67" i="80"/>
  <c r="P66" i="80"/>
  <c r="O66" i="80"/>
  <c r="M66" i="80"/>
  <c r="K66" i="80"/>
  <c r="N66" i="80" s="1"/>
  <c r="I66" i="80"/>
  <c r="P65" i="80"/>
  <c r="O65" i="80"/>
  <c r="M65" i="80"/>
  <c r="K65" i="80"/>
  <c r="L65" i="80" s="1"/>
  <c r="I65" i="80"/>
  <c r="P64" i="80"/>
  <c r="O64" i="80"/>
  <c r="M64" i="80"/>
  <c r="K64" i="80"/>
  <c r="N64" i="80" s="1"/>
  <c r="I64" i="80"/>
  <c r="P63" i="80"/>
  <c r="O63" i="80"/>
  <c r="M63" i="80"/>
  <c r="K63" i="80"/>
  <c r="N63" i="80" s="1"/>
  <c r="I63" i="80"/>
  <c r="P62" i="80"/>
  <c r="O62" i="80"/>
  <c r="M62" i="80"/>
  <c r="K62" i="80"/>
  <c r="N62" i="80" s="1"/>
  <c r="I62" i="80"/>
  <c r="P61" i="80"/>
  <c r="O61" i="80"/>
  <c r="M61" i="80"/>
  <c r="K61" i="80"/>
  <c r="L61" i="80" s="1"/>
  <c r="I61" i="80"/>
  <c r="P57" i="80"/>
  <c r="O57" i="80"/>
  <c r="M57" i="80"/>
  <c r="K57" i="80"/>
  <c r="N57" i="80" s="1"/>
  <c r="I57" i="80"/>
  <c r="P58" i="80"/>
  <c r="O58" i="80"/>
  <c r="M58" i="80"/>
  <c r="K58" i="80"/>
  <c r="N58" i="80" s="1"/>
  <c r="I58" i="80"/>
  <c r="P54" i="80"/>
  <c r="O54" i="80"/>
  <c r="M54" i="80"/>
  <c r="K54" i="80"/>
  <c r="N54" i="80" s="1"/>
  <c r="I54" i="80"/>
  <c r="P53" i="80"/>
  <c r="O53" i="80"/>
  <c r="M53" i="80"/>
  <c r="K53" i="80"/>
  <c r="L53" i="80" s="1"/>
  <c r="I53" i="80"/>
  <c r="P52" i="80"/>
  <c r="O52" i="80"/>
  <c r="M52" i="80"/>
  <c r="K52" i="80"/>
  <c r="N52" i="80" s="1"/>
  <c r="I52" i="80"/>
  <c r="P51" i="80"/>
  <c r="O51" i="80"/>
  <c r="M51" i="80"/>
  <c r="K51" i="80"/>
  <c r="N51" i="80" s="1"/>
  <c r="I51" i="80"/>
  <c r="P50" i="80"/>
  <c r="O50" i="80"/>
  <c r="M50" i="80"/>
  <c r="K50" i="80"/>
  <c r="N50" i="80" s="1"/>
  <c r="I50" i="80"/>
  <c r="P49" i="80"/>
  <c r="O49" i="80"/>
  <c r="M49" i="80"/>
  <c r="K49" i="80"/>
  <c r="L49" i="80" s="1"/>
  <c r="I49" i="80"/>
  <c r="P48" i="80"/>
  <c r="O48" i="80"/>
  <c r="M48" i="80"/>
  <c r="K48" i="80"/>
  <c r="N48" i="80" s="1"/>
  <c r="I48" i="80"/>
  <c r="P47" i="80"/>
  <c r="O47" i="80"/>
  <c r="M47" i="80"/>
  <c r="K47" i="80"/>
  <c r="N47" i="80" s="1"/>
  <c r="I47" i="80"/>
  <c r="P46" i="80"/>
  <c r="O46" i="80"/>
  <c r="M46" i="80"/>
  <c r="K46" i="80"/>
  <c r="N46" i="80" s="1"/>
  <c r="I46" i="80"/>
  <c r="P45" i="80"/>
  <c r="O45" i="80"/>
  <c r="M45" i="80"/>
  <c r="K45" i="80"/>
  <c r="L45" i="80" s="1"/>
  <c r="I45" i="80"/>
  <c r="P44" i="80"/>
  <c r="O44" i="80"/>
  <c r="L44" i="80"/>
  <c r="K44" i="80"/>
  <c r="N44" i="80" s="1"/>
  <c r="I44" i="80"/>
  <c r="P43" i="80"/>
  <c r="M43" i="80"/>
  <c r="K43" i="80"/>
  <c r="N43" i="80" s="1"/>
  <c r="I43" i="80"/>
  <c r="P42" i="80"/>
  <c r="O42" i="80"/>
  <c r="M42" i="80"/>
  <c r="K42" i="80"/>
  <c r="L42" i="80" s="1"/>
  <c r="I42" i="80"/>
  <c r="P41" i="80"/>
  <c r="O41" i="80"/>
  <c r="M41" i="80"/>
  <c r="K41" i="80"/>
  <c r="I41" i="80"/>
  <c r="P40" i="80"/>
  <c r="O40" i="80"/>
  <c r="M40" i="80"/>
  <c r="K40" i="80"/>
  <c r="N40" i="80" s="1"/>
  <c r="I40" i="80"/>
  <c r="P39" i="80"/>
  <c r="O39" i="80"/>
  <c r="M39" i="80"/>
  <c r="K39" i="80"/>
  <c r="N39" i="80" s="1"/>
  <c r="I39" i="80"/>
  <c r="P38" i="80"/>
  <c r="O38" i="80"/>
  <c r="M38" i="80"/>
  <c r="K38" i="80"/>
  <c r="I38" i="80"/>
  <c r="P37" i="80"/>
  <c r="O37" i="80"/>
  <c r="M37" i="80"/>
  <c r="K37" i="80"/>
  <c r="N37" i="80" s="1"/>
  <c r="I37" i="80"/>
  <c r="P34" i="80"/>
  <c r="O34" i="80"/>
  <c r="M34" i="80"/>
  <c r="K34" i="80"/>
  <c r="N34" i="80" s="1"/>
  <c r="I34" i="80"/>
  <c r="P33" i="80"/>
  <c r="O33" i="80"/>
  <c r="M33" i="80"/>
  <c r="K33" i="80"/>
  <c r="N33" i="80" s="1"/>
  <c r="I33" i="80"/>
  <c r="P32" i="80"/>
  <c r="O32" i="80"/>
  <c r="M32" i="80"/>
  <c r="K32" i="80"/>
  <c r="L32" i="80" s="1"/>
  <c r="I32" i="80"/>
  <c r="P31" i="80"/>
  <c r="O31" i="80"/>
  <c r="M31" i="80"/>
  <c r="K31" i="80"/>
  <c r="I31" i="80"/>
  <c r="P30" i="80"/>
  <c r="O30" i="80"/>
  <c r="M30" i="80"/>
  <c r="K30" i="80"/>
  <c r="N30" i="80" s="1"/>
  <c r="I30" i="80"/>
  <c r="P29" i="80"/>
  <c r="O29" i="80"/>
  <c r="M29" i="80"/>
  <c r="K29" i="80"/>
  <c r="N29" i="80" s="1"/>
  <c r="I29" i="80"/>
  <c r="P28" i="80"/>
  <c r="O28" i="80"/>
  <c r="M28" i="80"/>
  <c r="K28" i="80"/>
  <c r="I28" i="80"/>
  <c r="P27" i="80"/>
  <c r="O27" i="80"/>
  <c r="M27" i="80"/>
  <c r="K27" i="80"/>
  <c r="N27" i="80" s="1"/>
  <c r="I27" i="80"/>
  <c r="P26" i="80"/>
  <c r="O26" i="80"/>
  <c r="M26" i="80"/>
  <c r="K26" i="80"/>
  <c r="N26" i="80" s="1"/>
  <c r="I26" i="80"/>
  <c r="P25" i="80"/>
  <c r="O25" i="80"/>
  <c r="M25" i="80"/>
  <c r="K25" i="80"/>
  <c r="N25" i="80" s="1"/>
  <c r="I25" i="80"/>
  <c r="P22" i="80"/>
  <c r="O22" i="80"/>
  <c r="M22" i="80"/>
  <c r="K22" i="80"/>
  <c r="L22" i="80" s="1"/>
  <c r="I22" i="80"/>
  <c r="P21" i="80"/>
  <c r="O21" i="80"/>
  <c r="M21" i="80"/>
  <c r="K21" i="80"/>
  <c r="I21" i="80"/>
  <c r="P20" i="80"/>
  <c r="O20" i="80"/>
  <c r="M20" i="80"/>
  <c r="L20" i="80"/>
  <c r="K20" i="80"/>
  <c r="N20" i="80" s="1"/>
  <c r="I20" i="80"/>
  <c r="P19" i="80"/>
  <c r="O19" i="80"/>
  <c r="M19" i="80"/>
  <c r="L19" i="80"/>
  <c r="K19" i="80"/>
  <c r="N19" i="80" s="1"/>
  <c r="I19" i="80"/>
  <c r="P18" i="80"/>
  <c r="O18" i="80"/>
  <c r="M18" i="80"/>
  <c r="K18" i="80"/>
  <c r="N18" i="80" s="1"/>
  <c r="I18" i="80"/>
  <c r="P17" i="80"/>
  <c r="O17" i="80"/>
  <c r="M17" i="80"/>
  <c r="L17" i="80"/>
  <c r="K17" i="80"/>
  <c r="N17" i="80" s="1"/>
  <c r="I17" i="80"/>
  <c r="P16" i="80"/>
  <c r="O16" i="80"/>
  <c r="M16" i="80"/>
  <c r="K16" i="80"/>
  <c r="N16" i="80" s="1"/>
  <c r="I16" i="80"/>
  <c r="P15" i="80"/>
  <c r="O15" i="80"/>
  <c r="M15" i="80"/>
  <c r="K15" i="80"/>
  <c r="N15" i="80" s="1"/>
  <c r="I15" i="80"/>
  <c r="P14" i="80"/>
  <c r="O14" i="80"/>
  <c r="M14" i="80"/>
  <c r="K14" i="80"/>
  <c r="N14" i="80" s="1"/>
  <c r="I14" i="80"/>
  <c r="P13" i="80"/>
  <c r="O13" i="80"/>
  <c r="M13" i="80"/>
  <c r="K13" i="80"/>
  <c r="N13" i="80" s="1"/>
  <c r="I13" i="80"/>
  <c r="P12" i="80"/>
  <c r="O12" i="80"/>
  <c r="M12" i="80"/>
  <c r="K12" i="80"/>
  <c r="N12" i="80" s="1"/>
  <c r="I12" i="80"/>
  <c r="P11" i="80"/>
  <c r="O11" i="80"/>
  <c r="M11" i="80"/>
  <c r="K11" i="80"/>
  <c r="N11" i="80" s="1"/>
  <c r="I11" i="80"/>
  <c r="P10" i="80"/>
  <c r="O10" i="80"/>
  <c r="M10" i="80"/>
  <c r="K10" i="80"/>
  <c r="N10" i="80" s="1"/>
  <c r="I10" i="80"/>
  <c r="P9" i="80"/>
  <c r="O9" i="80"/>
  <c r="M9" i="80"/>
  <c r="L9" i="80"/>
  <c r="K9" i="80"/>
  <c r="N9" i="80" s="1"/>
  <c r="I9" i="80"/>
  <c r="N387" i="80" l="1"/>
  <c r="N467" i="80"/>
  <c r="G496" i="80"/>
  <c r="P215" i="80"/>
  <c r="M223" i="80"/>
  <c r="P336" i="80"/>
  <c r="N338" i="80"/>
  <c r="K494" i="80"/>
  <c r="L197" i="80"/>
  <c r="K215" i="80"/>
  <c r="O223" i="80"/>
  <c r="L225" i="80"/>
  <c r="K336" i="80"/>
  <c r="M215" i="80"/>
  <c r="P223" i="80"/>
  <c r="L389" i="80"/>
  <c r="N449" i="80"/>
  <c r="L411" i="80"/>
  <c r="O215" i="80"/>
  <c r="K223" i="80"/>
  <c r="O336" i="80"/>
  <c r="P494" i="80"/>
  <c r="N443" i="80"/>
  <c r="P59" i="80"/>
  <c r="N59" i="80"/>
  <c r="O195" i="80"/>
  <c r="L362" i="80"/>
  <c r="N485" i="80"/>
  <c r="M59" i="80"/>
  <c r="P195" i="80"/>
  <c r="K195" i="80"/>
  <c r="M195" i="80"/>
  <c r="N347" i="80"/>
  <c r="P187" i="80"/>
  <c r="M187" i="80"/>
  <c r="K187" i="80"/>
  <c r="P111" i="80"/>
  <c r="O59" i="80"/>
  <c r="K111" i="80"/>
  <c r="O55" i="80"/>
  <c r="K59" i="80"/>
  <c r="P55" i="80"/>
  <c r="O35" i="80"/>
  <c r="K55" i="80"/>
  <c r="P35" i="80"/>
  <c r="M35" i="80"/>
  <c r="O23" i="80"/>
  <c r="P23" i="80"/>
  <c r="K35" i="80"/>
  <c r="M23" i="80"/>
  <c r="K23" i="80"/>
  <c r="L270" i="80"/>
  <c r="L272" i="80"/>
  <c r="N115" i="80"/>
  <c r="L350" i="80"/>
  <c r="N441" i="80"/>
  <c r="N483" i="80"/>
  <c r="N435" i="80"/>
  <c r="N451" i="80"/>
  <c r="N469" i="80"/>
  <c r="L316" i="80"/>
  <c r="L332" i="80"/>
  <c r="N329" i="80"/>
  <c r="N395" i="80"/>
  <c r="L109" i="80"/>
  <c r="M297" i="80"/>
  <c r="L342" i="80"/>
  <c r="L419" i="80"/>
  <c r="L421" i="80"/>
  <c r="N423" i="80"/>
  <c r="L431" i="80"/>
  <c r="N439" i="80"/>
  <c r="N447" i="80"/>
  <c r="N461" i="80"/>
  <c r="N477" i="80"/>
  <c r="N334" i="80"/>
  <c r="N339" i="80"/>
  <c r="N391" i="80"/>
  <c r="N437" i="80"/>
  <c r="N445" i="80"/>
  <c r="N453" i="80"/>
  <c r="N459" i="80"/>
  <c r="N475" i="80"/>
  <c r="L403" i="80"/>
  <c r="L153" i="80"/>
  <c r="L178" i="80"/>
  <c r="N155" i="80"/>
  <c r="N119" i="80"/>
  <c r="L198" i="80"/>
  <c r="L214" i="80"/>
  <c r="L99" i="80"/>
  <c r="L162" i="80"/>
  <c r="L93" i="80"/>
  <c r="L130" i="80"/>
  <c r="N81" i="80"/>
  <c r="L89" i="80"/>
  <c r="L101" i="80"/>
  <c r="L113" i="80"/>
  <c r="L85" i="80"/>
  <c r="L87" i="80"/>
  <c r="L97" i="80"/>
  <c r="L105" i="80"/>
  <c r="L107" i="80"/>
  <c r="L123" i="80"/>
  <c r="L125" i="80"/>
  <c r="L172" i="80"/>
  <c r="L190" i="80"/>
  <c r="L208" i="80"/>
  <c r="L228" i="80"/>
  <c r="L278" i="80"/>
  <c r="L280" i="80"/>
  <c r="L282" i="80"/>
  <c r="L284" i="80"/>
  <c r="L286" i="80"/>
  <c r="L288" i="80"/>
  <c r="L290" i="80"/>
  <c r="L292" i="80"/>
  <c r="L302" i="80"/>
  <c r="L304" i="80"/>
  <c r="L306" i="80"/>
  <c r="L308" i="80"/>
  <c r="L310" i="80"/>
  <c r="L314" i="80"/>
  <c r="L322" i="80"/>
  <c r="L366" i="80"/>
  <c r="L383" i="80"/>
  <c r="L385" i="80"/>
  <c r="L399" i="80"/>
  <c r="L401" i="80"/>
  <c r="L409" i="80"/>
  <c r="L417" i="80"/>
  <c r="L83" i="80"/>
  <c r="L95" i="80"/>
  <c r="L103" i="80"/>
  <c r="L121" i="80"/>
  <c r="L170" i="80"/>
  <c r="L186" i="80"/>
  <c r="L206" i="80"/>
  <c r="L226" i="80"/>
  <c r="N300" i="80"/>
  <c r="L312" i="80"/>
  <c r="L320" i="80"/>
  <c r="L328" i="80"/>
  <c r="L338" i="80"/>
  <c r="L346" i="80"/>
  <c r="L354" i="80"/>
  <c r="L370" i="80"/>
  <c r="L397" i="80"/>
  <c r="L407" i="80"/>
  <c r="L415" i="80"/>
  <c r="N457" i="80"/>
  <c r="N465" i="80"/>
  <c r="N473" i="80"/>
  <c r="N481" i="80"/>
  <c r="N489" i="80"/>
  <c r="L117" i="80"/>
  <c r="N131" i="80"/>
  <c r="L164" i="80"/>
  <c r="L180" i="80"/>
  <c r="L200" i="80"/>
  <c r="L219" i="80"/>
  <c r="L274" i="80"/>
  <c r="N276" i="80"/>
  <c r="N298" i="80"/>
  <c r="L318" i="80"/>
  <c r="N343" i="80"/>
  <c r="N351" i="80"/>
  <c r="L358" i="80"/>
  <c r="L374" i="80"/>
  <c r="L393" i="80"/>
  <c r="L405" i="80"/>
  <c r="L413" i="80"/>
  <c r="L433" i="80"/>
  <c r="N463" i="80"/>
  <c r="N471" i="80"/>
  <c r="N479" i="80"/>
  <c r="N487" i="80"/>
  <c r="N45" i="80"/>
  <c r="L72" i="80"/>
  <c r="N42" i="80"/>
  <c r="N49" i="80"/>
  <c r="L37" i="80"/>
  <c r="L27" i="80"/>
  <c r="N22" i="80"/>
  <c r="N32" i="80"/>
  <c r="N118" i="80"/>
  <c r="L118" i="80"/>
  <c r="L194" i="80"/>
  <c r="L212" i="80"/>
  <c r="L218" i="80"/>
  <c r="N240" i="80"/>
  <c r="L240" i="80"/>
  <c r="N244" i="80"/>
  <c r="L244" i="80"/>
  <c r="N248" i="80"/>
  <c r="L248" i="80"/>
  <c r="N333" i="80"/>
  <c r="L333" i="80"/>
  <c r="N363" i="80"/>
  <c r="L363" i="80"/>
  <c r="N429" i="80"/>
  <c r="L429" i="80"/>
  <c r="N96" i="80"/>
  <c r="L96" i="80"/>
  <c r="N359" i="80"/>
  <c r="L359" i="80"/>
  <c r="N375" i="80"/>
  <c r="L375" i="80"/>
  <c r="L160" i="80"/>
  <c r="L168" i="80"/>
  <c r="L204" i="80"/>
  <c r="N252" i="80"/>
  <c r="L252" i="80"/>
  <c r="M268" i="80"/>
  <c r="M336" i="80" s="1"/>
  <c r="N268" i="80"/>
  <c r="N21" i="80"/>
  <c r="N23" i="80" s="1"/>
  <c r="L21" i="80"/>
  <c r="N41" i="80"/>
  <c r="L41" i="80"/>
  <c r="N92" i="80"/>
  <c r="L92" i="80"/>
  <c r="N100" i="80"/>
  <c r="L100" i="80"/>
  <c r="N114" i="80"/>
  <c r="L114" i="80"/>
  <c r="L158" i="80"/>
  <c r="L166" i="80"/>
  <c r="L174" i="80"/>
  <c r="L182" i="80"/>
  <c r="L192" i="80"/>
  <c r="L202" i="80"/>
  <c r="L210" i="80"/>
  <c r="L221" i="80"/>
  <c r="L230" i="80"/>
  <c r="N361" i="80"/>
  <c r="L361" i="80"/>
  <c r="N367" i="80"/>
  <c r="L367" i="80"/>
  <c r="N377" i="80"/>
  <c r="L377" i="80"/>
  <c r="N493" i="80"/>
  <c r="L493" i="80"/>
  <c r="N31" i="80"/>
  <c r="L31" i="80"/>
  <c r="N84" i="80"/>
  <c r="L84" i="80"/>
  <c r="N104" i="80"/>
  <c r="L104" i="80"/>
  <c r="N122" i="80"/>
  <c r="L122" i="80"/>
  <c r="N369" i="80"/>
  <c r="L369" i="80"/>
  <c r="N379" i="80"/>
  <c r="L379" i="80"/>
  <c r="L28" i="80"/>
  <c r="N28" i="80"/>
  <c r="L176" i="80"/>
  <c r="L184" i="80"/>
  <c r="L232" i="80"/>
  <c r="N236" i="80"/>
  <c r="L236" i="80"/>
  <c r="N256" i="80"/>
  <c r="L256" i="80"/>
  <c r="N260" i="80"/>
  <c r="L260" i="80"/>
  <c r="N264" i="80"/>
  <c r="L264" i="80"/>
  <c r="N357" i="80"/>
  <c r="L357" i="80"/>
  <c r="N373" i="80"/>
  <c r="L373" i="80"/>
  <c r="L38" i="80"/>
  <c r="N38" i="80"/>
  <c r="N73" i="80"/>
  <c r="N88" i="80"/>
  <c r="L88" i="80"/>
  <c r="N108" i="80"/>
  <c r="L108" i="80"/>
  <c r="N126" i="80"/>
  <c r="L126" i="80"/>
  <c r="N154" i="80"/>
  <c r="L154" i="80"/>
  <c r="N234" i="80"/>
  <c r="L234" i="80"/>
  <c r="N238" i="80"/>
  <c r="L238" i="80"/>
  <c r="N242" i="80"/>
  <c r="L242" i="80"/>
  <c r="N246" i="80"/>
  <c r="L246" i="80"/>
  <c r="N250" i="80"/>
  <c r="L250" i="80"/>
  <c r="N254" i="80"/>
  <c r="L254" i="80"/>
  <c r="N258" i="80"/>
  <c r="L258" i="80"/>
  <c r="N262" i="80"/>
  <c r="L262" i="80"/>
  <c r="N266" i="80"/>
  <c r="L266" i="80"/>
  <c r="N355" i="80"/>
  <c r="L355" i="80"/>
  <c r="N365" i="80"/>
  <c r="L365" i="80"/>
  <c r="N371" i="80"/>
  <c r="L371" i="80"/>
  <c r="N427" i="80"/>
  <c r="L427" i="80"/>
  <c r="O491" i="80"/>
  <c r="L335" i="80"/>
  <c r="L341" i="80"/>
  <c r="L345" i="80"/>
  <c r="L349" i="80"/>
  <c r="L386" i="80"/>
  <c r="L390" i="80"/>
  <c r="L394" i="80"/>
  <c r="L398" i="80"/>
  <c r="L402" i="80"/>
  <c r="L406" i="80"/>
  <c r="L410" i="80"/>
  <c r="L414" i="80"/>
  <c r="L425" i="80"/>
  <c r="O455" i="80"/>
  <c r="L137" i="80"/>
  <c r="L378" i="80"/>
  <c r="L14" i="80"/>
  <c r="L16" i="80"/>
  <c r="L18" i="80"/>
  <c r="L48" i="80"/>
  <c r="L52" i="80"/>
  <c r="N53" i="80"/>
  <c r="L57" i="80"/>
  <c r="N61" i="80"/>
  <c r="L64" i="80"/>
  <c r="N65" i="80"/>
  <c r="L68" i="80"/>
  <c r="N69" i="80"/>
  <c r="O75" i="80"/>
  <c r="L77" i="80"/>
  <c r="L79" i="80"/>
  <c r="O133" i="80"/>
  <c r="O135" i="80" s="1"/>
  <c r="O139" i="80"/>
  <c r="O142" i="80"/>
  <c r="O144" i="80" s="1"/>
  <c r="O146" i="80" s="1"/>
  <c r="O148" i="80" s="1"/>
  <c r="O150" i="80" s="1"/>
  <c r="O381" i="80"/>
  <c r="L10" i="80"/>
  <c r="L12" i="80"/>
  <c r="L26" i="80"/>
  <c r="L30" i="80"/>
  <c r="L34" i="80"/>
  <c r="L40" i="80"/>
  <c r="M44" i="80"/>
  <c r="M55" i="80" s="1"/>
  <c r="O71" i="80"/>
  <c r="O134" i="80"/>
  <c r="O136" i="80" s="1"/>
  <c r="O138" i="80" s="1"/>
  <c r="O141" i="80"/>
  <c r="O143" i="80" s="1"/>
  <c r="O145" i="80" s="1"/>
  <c r="O147" i="80" s="1"/>
  <c r="O149" i="80" s="1"/>
  <c r="O151" i="80" s="1"/>
  <c r="L13" i="80"/>
  <c r="L47" i="80"/>
  <c r="L51" i="80"/>
  <c r="L58" i="80"/>
  <c r="L63" i="80"/>
  <c r="L67" i="80"/>
  <c r="L76" i="80"/>
  <c r="O127" i="80"/>
  <c r="O129" i="80" s="1"/>
  <c r="O78" i="80"/>
  <c r="O80" i="80" s="1"/>
  <c r="L330" i="80"/>
  <c r="N330" i="80"/>
  <c r="L11" i="80"/>
  <c r="L15" i="80"/>
  <c r="L25" i="80"/>
  <c r="L29" i="80"/>
  <c r="L33" i="80"/>
  <c r="L39" i="80"/>
  <c r="L43" i="80"/>
  <c r="L46" i="80"/>
  <c r="L50" i="80"/>
  <c r="L54" i="80"/>
  <c r="L62" i="80"/>
  <c r="L66" i="80"/>
  <c r="N80" i="80"/>
  <c r="L82" i="80"/>
  <c r="L86" i="80"/>
  <c r="L90" i="80"/>
  <c r="L94" i="80"/>
  <c r="L98" i="80"/>
  <c r="L102" i="80"/>
  <c r="L106" i="80"/>
  <c r="L116" i="80"/>
  <c r="L120" i="80"/>
  <c r="L124" i="80"/>
  <c r="L128" i="80"/>
  <c r="L132" i="80"/>
  <c r="N134" i="80"/>
  <c r="N138" i="80"/>
  <c r="L140" i="80"/>
  <c r="N142" i="80"/>
  <c r="N146" i="80"/>
  <c r="N150" i="80"/>
  <c r="L152" i="80"/>
  <c r="L156" i="80"/>
  <c r="N279" i="80"/>
  <c r="L279" i="80"/>
  <c r="N283" i="80"/>
  <c r="L283" i="80"/>
  <c r="N287" i="80"/>
  <c r="L287" i="80"/>
  <c r="N291" i="80"/>
  <c r="L291" i="80"/>
  <c r="N303" i="80"/>
  <c r="L303" i="80"/>
  <c r="N307" i="80"/>
  <c r="L307" i="80"/>
  <c r="O74" i="80"/>
  <c r="N299" i="80"/>
  <c r="L299" i="80"/>
  <c r="N71" i="80"/>
  <c r="N75" i="80"/>
  <c r="M110" i="80"/>
  <c r="M111" i="80" s="1"/>
  <c r="N129" i="80"/>
  <c r="N133" i="80"/>
  <c r="N141" i="80"/>
  <c r="N145" i="80"/>
  <c r="N149" i="80"/>
  <c r="N271" i="80"/>
  <c r="L271" i="80"/>
  <c r="N275" i="80"/>
  <c r="L275" i="80"/>
  <c r="N315" i="80"/>
  <c r="L315" i="80"/>
  <c r="N319" i="80"/>
  <c r="L319" i="80"/>
  <c r="N323" i="80"/>
  <c r="L323" i="80"/>
  <c r="N327" i="80"/>
  <c r="L327" i="80"/>
  <c r="O382" i="80"/>
  <c r="N384" i="80"/>
  <c r="L384" i="80"/>
  <c r="N388" i="80"/>
  <c r="L388" i="80"/>
  <c r="N392" i="80"/>
  <c r="L392" i="80"/>
  <c r="N396" i="80"/>
  <c r="L396" i="80"/>
  <c r="N400" i="80"/>
  <c r="L400" i="80"/>
  <c r="N404" i="80"/>
  <c r="L404" i="80"/>
  <c r="N408" i="80"/>
  <c r="L408" i="80"/>
  <c r="N412" i="80"/>
  <c r="L412" i="80"/>
  <c r="N416" i="80"/>
  <c r="L416" i="80"/>
  <c r="N432" i="80"/>
  <c r="L432" i="80"/>
  <c r="O70" i="80"/>
  <c r="L157" i="80"/>
  <c r="N157" i="80"/>
  <c r="N159" i="80"/>
  <c r="L159" i="80"/>
  <c r="L161" i="80"/>
  <c r="N161" i="80"/>
  <c r="N163" i="80"/>
  <c r="L163" i="80"/>
  <c r="L165" i="80"/>
  <c r="N165" i="80"/>
  <c r="N167" i="80"/>
  <c r="L167" i="80"/>
  <c r="L169" i="80"/>
  <c r="N169" i="80"/>
  <c r="N171" i="80"/>
  <c r="L171" i="80"/>
  <c r="L173" i="80"/>
  <c r="N173" i="80"/>
  <c r="N175" i="80"/>
  <c r="L175" i="80"/>
  <c r="L177" i="80"/>
  <c r="N177" i="80"/>
  <c r="N179" i="80"/>
  <c r="L179" i="80"/>
  <c r="L181" i="80"/>
  <c r="N181" i="80"/>
  <c r="N183" i="80"/>
  <c r="L183" i="80"/>
  <c r="N189" i="80"/>
  <c r="L189" i="80"/>
  <c r="N193" i="80"/>
  <c r="L193" i="80"/>
  <c r="N199" i="80"/>
  <c r="L199" i="80"/>
  <c r="N203" i="80"/>
  <c r="L203" i="80"/>
  <c r="N207" i="80"/>
  <c r="L207" i="80"/>
  <c r="N211" i="80"/>
  <c r="L211" i="80"/>
  <c r="N217" i="80"/>
  <c r="L217" i="80"/>
  <c r="N222" i="80"/>
  <c r="L222" i="80"/>
  <c r="N227" i="80"/>
  <c r="L227" i="80"/>
  <c r="N231" i="80"/>
  <c r="L231" i="80"/>
  <c r="N235" i="80"/>
  <c r="L235" i="80"/>
  <c r="N239" i="80"/>
  <c r="L239" i="80"/>
  <c r="N243" i="80"/>
  <c r="L243" i="80"/>
  <c r="N247" i="80"/>
  <c r="L247" i="80"/>
  <c r="N251" i="80"/>
  <c r="L251" i="80"/>
  <c r="N255" i="80"/>
  <c r="L255" i="80"/>
  <c r="N259" i="80"/>
  <c r="L259" i="80"/>
  <c r="N263" i="80"/>
  <c r="L263" i="80"/>
  <c r="N267" i="80"/>
  <c r="L267" i="80"/>
  <c r="N185" i="80"/>
  <c r="N191" i="80"/>
  <c r="N197" i="80"/>
  <c r="N201" i="80"/>
  <c r="N205" i="80"/>
  <c r="N209" i="80"/>
  <c r="N213" i="80"/>
  <c r="N220" i="80"/>
  <c r="N225" i="80"/>
  <c r="N229" i="80"/>
  <c r="N233" i="80"/>
  <c r="N237" i="80"/>
  <c r="N241" i="80"/>
  <c r="N245" i="80"/>
  <c r="N249" i="80"/>
  <c r="N253" i="80"/>
  <c r="N257" i="80"/>
  <c r="N261" i="80"/>
  <c r="N265" i="80"/>
  <c r="N269" i="80"/>
  <c r="N273" i="80"/>
  <c r="N277" i="80"/>
  <c r="N281" i="80"/>
  <c r="N285" i="80"/>
  <c r="N289" i="80"/>
  <c r="N305" i="80"/>
  <c r="N309" i="80"/>
  <c r="N313" i="80"/>
  <c r="N317" i="80"/>
  <c r="N321" i="80"/>
  <c r="N325" i="80"/>
  <c r="N356" i="80"/>
  <c r="L356" i="80"/>
  <c r="N360" i="80"/>
  <c r="L360" i="80"/>
  <c r="N364" i="80"/>
  <c r="L364" i="80"/>
  <c r="N368" i="80"/>
  <c r="L368" i="80"/>
  <c r="N372" i="80"/>
  <c r="L372" i="80"/>
  <c r="N376" i="80"/>
  <c r="L376" i="80"/>
  <c r="N428" i="80"/>
  <c r="L428" i="80"/>
  <c r="N492" i="80"/>
  <c r="L492" i="80"/>
  <c r="N340" i="80"/>
  <c r="L340" i="80"/>
  <c r="N344" i="80"/>
  <c r="L344" i="80"/>
  <c r="N348" i="80"/>
  <c r="L348" i="80"/>
  <c r="N352" i="80"/>
  <c r="L352" i="80"/>
  <c r="N424" i="80"/>
  <c r="L424" i="80"/>
  <c r="N456" i="80"/>
  <c r="L456" i="80"/>
  <c r="N460" i="80"/>
  <c r="L460" i="80"/>
  <c r="N464" i="80"/>
  <c r="L464" i="80"/>
  <c r="N468" i="80"/>
  <c r="L468" i="80"/>
  <c r="N472" i="80"/>
  <c r="L472" i="80"/>
  <c r="N476" i="80"/>
  <c r="L476" i="80"/>
  <c r="N480" i="80"/>
  <c r="L480" i="80"/>
  <c r="N484" i="80"/>
  <c r="L484" i="80"/>
  <c r="N488" i="80"/>
  <c r="L488" i="80"/>
  <c r="L331" i="80"/>
  <c r="N420" i="80"/>
  <c r="L420" i="80"/>
  <c r="N436" i="80"/>
  <c r="L436" i="80"/>
  <c r="N440" i="80"/>
  <c r="L440" i="80"/>
  <c r="N444" i="80"/>
  <c r="L444" i="80"/>
  <c r="N448" i="80"/>
  <c r="L448" i="80"/>
  <c r="N452" i="80"/>
  <c r="L452" i="80"/>
  <c r="M353" i="80"/>
  <c r="M494" i="80" s="1"/>
  <c r="N382" i="80"/>
  <c r="N418" i="80"/>
  <c r="N422" i="80"/>
  <c r="N426" i="80"/>
  <c r="N430" i="80"/>
  <c r="N434" i="80"/>
  <c r="N438" i="80"/>
  <c r="N442" i="80"/>
  <c r="N446" i="80"/>
  <c r="N450" i="80"/>
  <c r="N454" i="80"/>
  <c r="N458" i="80"/>
  <c r="N462" i="80"/>
  <c r="N466" i="80"/>
  <c r="N470" i="80"/>
  <c r="N474" i="80"/>
  <c r="N478" i="80"/>
  <c r="N482" i="80"/>
  <c r="N486" i="80"/>
  <c r="N490" i="80"/>
  <c r="N381" i="80"/>
  <c r="L223" i="80" l="1"/>
  <c r="N223" i="80"/>
  <c r="O494" i="80"/>
  <c r="L215" i="80"/>
  <c r="M496" i="80"/>
  <c r="L336" i="80"/>
  <c r="K496" i="80"/>
  <c r="N215" i="80"/>
  <c r="L494" i="80"/>
  <c r="P496" i="80"/>
  <c r="N336" i="80"/>
  <c r="N494" i="80"/>
  <c r="L195" i="80"/>
  <c r="L59" i="80"/>
  <c r="N195" i="80"/>
  <c r="N187" i="80"/>
  <c r="O111" i="80"/>
  <c r="O187" i="80"/>
  <c r="L111" i="80"/>
  <c r="L187" i="80"/>
  <c r="N111" i="80"/>
  <c r="L23" i="80"/>
  <c r="N55" i="80"/>
  <c r="N35" i="80"/>
  <c r="L55" i="80"/>
  <c r="L35" i="80"/>
  <c r="O496" i="80" l="1"/>
  <c r="N496" i="80"/>
  <c r="L496" i="80"/>
  <c r="H117" i="75" l="1"/>
  <c r="I117" i="75" s="1"/>
  <c r="I116" i="75"/>
  <c r="H114" i="75"/>
  <c r="I114" i="75" s="1"/>
  <c r="I113" i="75"/>
  <c r="I112" i="75"/>
  <c r="I111" i="75"/>
  <c r="I110" i="75"/>
  <c r="I109" i="75"/>
  <c r="H69" i="75"/>
  <c r="I69" i="75" s="1"/>
  <c r="F69" i="75"/>
  <c r="E69" i="75"/>
  <c r="I68" i="75"/>
  <c r="H65" i="75"/>
  <c r="I65" i="75" s="1"/>
  <c r="F65" i="75"/>
  <c r="E65" i="75"/>
  <c r="F14" i="75"/>
  <c r="E14" i="75"/>
  <c r="H14" i="75"/>
  <c r="I14" i="75" s="1"/>
  <c r="I13" i="75"/>
  <c r="I12" i="75"/>
  <c r="I10" i="75"/>
  <c r="I9" i="75"/>
  <c r="I8" i="75"/>
  <c r="I7" i="75"/>
  <c r="G62" i="72"/>
</calcChain>
</file>

<file path=xl/comments1.xml><?xml version="1.0" encoding="utf-8"?>
<comments xmlns="http://schemas.openxmlformats.org/spreadsheetml/2006/main">
  <authors>
    <author>RH</author>
    <author>C.Mendoza</author>
  </authors>
  <commentList>
    <comment ref="G3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plaza $1150.00 gana $1100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Gana $600.00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medio tiempo $200.00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$750.00</t>
        </r>
      </text>
    </comment>
    <comment ref="G156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VACANTE A PARTIR DEL 2017</t>
        </r>
      </text>
    </comment>
    <comment ref="G15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$465.00</t>
        </r>
      </text>
    </comment>
    <comment ref="G158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$500.00</t>
        </r>
      </text>
    </comment>
    <comment ref="G160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$465.00
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6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 DESDE JUNIO 2015</t>
        </r>
      </text>
    </comment>
    <comment ref="G18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19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G19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G198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TRASLADO EN NOV. 2016 AL MERCADO HAY QUE NOMBRAR SUSTITUTO
</t>
        </r>
      </text>
    </comment>
    <comment ref="G260" authorId="0" shapeId="0">
      <text>
        <r>
          <rPr>
            <b/>
            <sz val="9"/>
            <color indexed="81"/>
            <rFont val="Tahoma"/>
            <family val="2"/>
          </rPr>
          <t>RH:SE LE PAGA $450.00</t>
        </r>
      </text>
    </comment>
    <comment ref="G27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ESTA COMO AUX. DE OPERADOR
</t>
        </r>
      </text>
    </comment>
    <comment ref="G274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G30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30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 DESDE JULIO 2013</t>
        </r>
      </text>
    </comment>
    <comment ref="G315" authorId="1" shapeId="0">
      <text>
        <r>
          <rPr>
            <sz val="9"/>
            <color indexed="81"/>
            <rFont val="Tahoma"/>
            <family val="2"/>
          </rPr>
          <t>Se le paga $270.00</t>
        </r>
      </text>
    </comment>
    <comment ref="G33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$300.00
</t>
        </r>
      </text>
    </comment>
    <comment ref="G342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270.00
</t>
        </r>
      </text>
    </comment>
    <comment ref="G34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34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$350
</t>
        </r>
      </text>
    </comment>
    <comment ref="G348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
</t>
        </r>
      </text>
    </comment>
    <comment ref="G350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
</t>
        </r>
      </text>
    </comment>
    <comment ref="G35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362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SUS LABORES SON DE MOTORISTA
</t>
        </r>
      </text>
    </comment>
    <comment ref="G36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$550.00
</t>
        </r>
      </text>
    </comment>
    <comment ref="G364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$500.00</t>
        </r>
      </text>
    </comment>
    <comment ref="G36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G366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$600.00
</t>
        </r>
      </text>
    </comment>
    <comment ref="G36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G368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G369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37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38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HA TRASLADO COMO GUARDA PARQUE
</t>
        </r>
      </text>
    </comment>
    <comment ref="G39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$450.00</t>
        </r>
      </text>
    </comment>
    <comment ref="G401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MECANICO DE OBRA DE BANCO 2017
</t>
        </r>
      </text>
    </comment>
    <comment ref="G412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C430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CONSULTAR SI ES AUXILIAR DE ALBAÑIL</t>
        </r>
      </text>
    </comment>
    <comment ref="G434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CAMBIA PLAZA DE AUXILIAR DE JARDINERO A PARTIR DEL 2017
</t>
        </r>
      </text>
    </comment>
    <comment ref="G43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$350.00
</t>
        </r>
      </text>
    </comment>
    <comment ref="G45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TRASLADO EN NOV. 2016 AL MERCADO HAY QUE NOMBRAR SUSTITUTO
</t>
        </r>
      </text>
    </comment>
    <comment ref="G45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456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45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458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G459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TRASLADA A ANTONIO HERNANDEZ RUIZ DE ASEO PUBLICO A PARTIR DEL 2017
</t>
        </r>
      </text>
    </comment>
    <comment ref="G460" authorId="0" shapeId="0">
      <text>
        <r>
          <rPr>
            <b/>
            <sz val="9"/>
            <color indexed="81"/>
            <rFont val="Tahoma"/>
            <family val="2"/>
          </rPr>
          <t>RH:
DON JUAN SE COMPROMETI A CONTRATAR AL PAPA DEL CHICO QUE SE MATO PONIENDO BANDERAS PCN</t>
        </r>
      </text>
    </comment>
    <comment ref="G473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G474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G475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G476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G477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G479" authorId="0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</commentList>
</comments>
</file>

<file path=xl/comments2.xml><?xml version="1.0" encoding="utf-8"?>
<comments xmlns="http://schemas.openxmlformats.org/spreadsheetml/2006/main">
  <authors>
    <author>User</author>
    <author>RH</author>
    <author>C.Mendoza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&amp;600.00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$465.00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$200.00 POR MEDIO TIEMPO</t>
        </r>
      </text>
    </comment>
    <comment ref="E86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VACANTE A PARTIR DEL 2017</t>
        </r>
      </text>
    </comment>
    <comment ref="E87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$465.00</t>
        </r>
      </text>
    </comment>
    <comment ref="E88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$500.00</t>
        </r>
      </text>
    </comment>
    <comment ref="E90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$450.00
</t>
        </r>
      </text>
    </comment>
    <comment ref="C122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5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 DESDE JUNIO 2015</t>
        </r>
      </text>
    </comment>
    <comment ref="E130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E139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E142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E143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TRASLADO EN NOV. 2016 AL MERCADO HAY QUE NOMBRAR SUSTITUTO
</t>
        </r>
      </text>
    </comment>
    <comment ref="E203" authorId="1" shapeId="0">
      <text>
        <r>
          <rPr>
            <b/>
            <sz val="9"/>
            <color indexed="81"/>
            <rFont val="Tahoma"/>
            <family val="2"/>
          </rPr>
          <t>RH:SE LE PAGA $450.00</t>
        </r>
      </text>
    </comment>
    <comment ref="E216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ESTA COMO AUX. DE OPERADOR
</t>
        </r>
      </text>
    </comment>
    <comment ref="E217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E228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270.00
</t>
        </r>
      </text>
    </comment>
    <comment ref="E231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E233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$350
</t>
        </r>
      </text>
    </comment>
    <comment ref="E234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
</t>
        </r>
      </text>
    </comment>
    <comment ref="E236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$415.00
</t>
        </r>
      </text>
    </comment>
    <comment ref="E237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E248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SUS LABORES SON DE MOTORISTA
</t>
        </r>
      </text>
    </comment>
    <comment ref="E249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$550.00
</t>
        </r>
      </text>
    </comment>
    <comment ref="E250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$500.00</t>
        </r>
      </text>
    </comment>
    <comment ref="E251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E252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$600.00
</t>
        </r>
      </text>
    </comment>
    <comment ref="E253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E254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
</t>
        </r>
      </text>
    </comment>
    <comment ref="E255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E257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E267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HA TRASLADO COMO GUARDA PARQUE
</t>
        </r>
      </text>
    </comment>
    <comment ref="E285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$450.00</t>
        </r>
      </text>
    </comment>
    <comment ref="E304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  <comment ref="C305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CONSULTAR SI ES AUXILIAR DE ALBAÑIL</t>
        </r>
      </text>
    </comment>
    <comment ref="E306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$350.00
</t>
        </r>
      </text>
    </comment>
    <comment ref="E331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E335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 DESDE JULIO 2013</t>
        </r>
      </text>
    </comment>
    <comment ref="E343" authorId="2" shapeId="0">
      <text>
        <r>
          <rPr>
            <sz val="9"/>
            <color indexed="81"/>
            <rFont val="Tahoma"/>
            <family val="2"/>
          </rPr>
          <t>Se le paga $270.00</t>
        </r>
      </text>
    </comment>
    <comment ref="E352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TRASLADO EN NOV. 2016 AL MERCADO HAY QUE NOMBRAR SUSTITUTO
</t>
        </r>
      </text>
    </comment>
    <comment ref="E368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$300.00
</t>
        </r>
      </text>
    </comment>
    <comment ref="E380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E381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E382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E383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E384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$ 300.
</t>
        </r>
      </text>
    </comment>
    <comment ref="E386" authorId="1" shapeId="0">
      <text>
        <r>
          <rPr>
            <b/>
            <sz val="9"/>
            <color indexed="81"/>
            <rFont val="Tahoma"/>
            <family val="2"/>
          </rPr>
          <t>RH:</t>
        </r>
        <r>
          <rPr>
            <sz val="9"/>
            <color indexed="81"/>
            <rFont val="Tahoma"/>
            <family val="2"/>
          </rPr>
          <t xml:space="preserve">
SE LE PAGA $270.00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9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$200.00 POR MEDIO TIEMPO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1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18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$465.00</t>
        </r>
      </text>
    </comment>
    <comment ref="G2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&amp;600.00</t>
        </r>
      </text>
    </comment>
    <comment ref="G2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$330.00</t>
        </r>
      </text>
    </comment>
    <comment ref="G2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$350.00</t>
        </r>
      </text>
    </comment>
    <comment ref="G26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$350.00</t>
        </r>
      </text>
    </comment>
    <comment ref="G26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G27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G27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415.00</t>
        </r>
      </text>
    </comment>
    <comment ref="G28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29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$350.00</t>
        </r>
      </text>
    </comment>
    <comment ref="G2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29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$415.00</t>
        </r>
      </text>
    </comment>
    <comment ref="G29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SER LE PAGA $400.00</t>
        </r>
      </text>
    </comment>
    <comment ref="G29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3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33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3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35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36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$300.00</t>
        </r>
      </text>
    </comment>
    <comment ref="G39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$270.00</t>
        </r>
      </text>
    </comment>
    <comment ref="G40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$450.00</t>
        </r>
      </text>
    </comment>
    <comment ref="G4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$550.00</t>
        </r>
      </text>
    </comment>
    <comment ref="G414" authorId="0" shapeId="0">
      <text>
        <r>
          <rPr>
            <b/>
            <sz val="9"/>
            <color indexed="81"/>
            <rFont val="Tahoma"/>
            <family val="2"/>
          </rPr>
          <t>User:
SE LE PAGA $350.00</t>
        </r>
      </text>
    </comment>
    <comment ref="G4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4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LE PAGA $400.00</t>
        </r>
      </text>
    </comment>
    <comment ref="G4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 PAGA $500.00</t>
        </r>
      </text>
    </comment>
  </commentList>
</comments>
</file>

<file path=xl/sharedStrings.xml><?xml version="1.0" encoding="utf-8"?>
<sst xmlns="http://schemas.openxmlformats.org/spreadsheetml/2006/main" count="5431" uniqueCount="1030">
  <si>
    <t>CUADRO RESUMEN POR FUENTE DE FINANCIAMIENTO</t>
  </si>
  <si>
    <t>FUENTE</t>
  </si>
  <si>
    <t>INGRESOS</t>
  </si>
  <si>
    <t>EGRESOS</t>
  </si>
  <si>
    <t>FONDO GENERAL</t>
  </si>
  <si>
    <t>PRESTAMOS INTERNOS</t>
  </si>
  <si>
    <t>Arrendamiento de Bienes Muebles</t>
  </si>
  <si>
    <t>Arrendamiento de Bienes Inmuebles</t>
  </si>
  <si>
    <t>CLAUDIA YANIRA ESCOBAR ORELLANA</t>
  </si>
  <si>
    <t>VICTOR MANUEL VASQUEZ</t>
  </si>
  <si>
    <t>DAVID ERNESTO PORTILLO PERLERA</t>
  </si>
  <si>
    <t>FERNANDO RAMIREZ MAGAÑA</t>
  </si>
  <si>
    <t>ROBERTO CARLOS TORRES ORDOÑEZ</t>
  </si>
  <si>
    <t>WILBER AMILCAR ESCOBAR GUERRA</t>
  </si>
  <si>
    <t>JESUS ALBERTO VARGAS PACHECO</t>
  </si>
  <si>
    <t>BASILIO LEMUS ARRIOLA</t>
  </si>
  <si>
    <t>WILBERTH LEONEL AGUILAR AGUILAR</t>
  </si>
  <si>
    <t>EDWIN OMAR AGUILAR BARAHONA</t>
  </si>
  <si>
    <t>HECTOR MANUEL HERNANDEZ RODRIGUEZ</t>
  </si>
  <si>
    <t>OSCAR ALEJANDRO MARTINEZ RUIZ</t>
  </si>
  <si>
    <t>JOSE OBDULIO REYES</t>
  </si>
  <si>
    <t>PRUDENCIO LADINO RAMOS</t>
  </si>
  <si>
    <t>TOMAS ALDANA HERNANDEZ</t>
  </si>
  <si>
    <t>JOSE OSMIN FIGUEROA HERNANDEZ</t>
  </si>
  <si>
    <t>HECTOR ORLANDO MEZA COLINDRES</t>
  </si>
  <si>
    <t>ERVIN GEOVANY GUERRA</t>
  </si>
  <si>
    <t>ROSA MELIDA ESQUIVEL DE JEREZ</t>
  </si>
  <si>
    <t>MANUEL DE JESUS PORTILLO CABRERA</t>
  </si>
  <si>
    <t>MARIA RAQUEL LOBOS CABREJO</t>
  </si>
  <si>
    <t>LUIS ERNESTO BURGOS LOPEZ</t>
  </si>
  <si>
    <t>DEPOSITOS DE DESECHO</t>
  </si>
  <si>
    <t>POR REMUNERACIONES EXTRAORDINARIAS</t>
  </si>
  <si>
    <t>51403</t>
  </si>
  <si>
    <t>Tasas Diversas</t>
  </si>
  <si>
    <t>FLORENTINO UMAÑA MARTINEZ</t>
  </si>
  <si>
    <t>JOSELITO SANDOVAL</t>
  </si>
  <si>
    <t>BERTIN PERAZA LEMUS</t>
  </si>
  <si>
    <t>JUAN JOSE CRUZ CARIAS</t>
  </si>
  <si>
    <t>MIGUEL ANGEL MARTINEZ</t>
  </si>
  <si>
    <t>ISAI GALDAMEZ PACHECO</t>
  </si>
  <si>
    <t>ADAN AGUILAR MENA</t>
  </si>
  <si>
    <t>CAIM</t>
  </si>
  <si>
    <t>MARIA EMELINA BARRIENTOS GALDAMEZ</t>
  </si>
  <si>
    <t xml:space="preserve">VENTA DE BIENES  </t>
  </si>
  <si>
    <t>Venta de Bienes Diversos</t>
  </si>
  <si>
    <t>Otras Multas Municipales</t>
  </si>
  <si>
    <t>ELISEO VASQUEZ CASTRO</t>
  </si>
  <si>
    <t>JOSE RAUL QUIJADA</t>
  </si>
  <si>
    <t>SANTOS ISRAEL MENJIVAR OSORIO</t>
  </si>
  <si>
    <t>PATRICIA GUADALUPE ROMERO DE MORALES</t>
  </si>
  <si>
    <t>No.</t>
  </si>
  <si>
    <t>Cargo o Puesto</t>
  </si>
  <si>
    <t>Depto.</t>
  </si>
  <si>
    <t>Linea de Trabajo</t>
  </si>
  <si>
    <t>Codigo Pres.</t>
  </si>
  <si>
    <t>SALARIO</t>
  </si>
  <si>
    <t xml:space="preserve">PRESTACIONES </t>
  </si>
  <si>
    <t>Aportes Por Contribuciones Patronales</t>
  </si>
  <si>
    <t>Nombre del Empleado</t>
  </si>
  <si>
    <t>Seg.Soc.Priv.</t>
  </si>
  <si>
    <t>Aguinaldo</t>
  </si>
  <si>
    <t>AFP's</t>
  </si>
  <si>
    <t>INPEP</t>
  </si>
  <si>
    <t>ISSS</t>
  </si>
  <si>
    <t>IPSFA</t>
  </si>
  <si>
    <t>JUAN UMAÑA SAMAYOA</t>
  </si>
  <si>
    <t>RAMON ALBERTO CALDERON HERNANDEZ</t>
  </si>
  <si>
    <t>VACANTE</t>
  </si>
  <si>
    <t>ELSA ISABEL FIGUEROA DE LOPEZ</t>
  </si>
  <si>
    <t>VILMA ESTELA FLORES FLORES</t>
  </si>
  <si>
    <t>OSCAR MAURICIO CARTAGENA</t>
  </si>
  <si>
    <t>LUISA CASTRO VALENZUELA</t>
  </si>
  <si>
    <t>BORIS EDGARDO MARTINEZ</t>
  </si>
  <si>
    <t>SERGIO ALEXANDER LOBOS CABREJO</t>
  </si>
  <si>
    <t>JOSUE ELIAS CRUZ GALDAMEZ</t>
  </si>
  <si>
    <t>EDITH GLORIBEL GUERRA DE POLANCO</t>
  </si>
  <si>
    <t>ERIKA PATRICIA RAMOS PINEDA</t>
  </si>
  <si>
    <t>OTTO ADOLFO LINARES</t>
  </si>
  <si>
    <t>CARLOS HUMBERTO MARTINEZ</t>
  </si>
  <si>
    <t>JUAN ANTONIO CRUZ GODOY</t>
  </si>
  <si>
    <t>TOMAS AREVALO ZAVALETA</t>
  </si>
  <si>
    <t>MARIO ALFREDO ROSA</t>
  </si>
  <si>
    <t>PATRICIA DEL CARMEN MORAN DE BARRIENTOS</t>
  </si>
  <si>
    <t>FRANCISCO MONTERROZA VIDAL</t>
  </si>
  <si>
    <t>SANTOS EUGENIO PACHECO</t>
  </si>
  <si>
    <t>EUGENIO TRINIDAD</t>
  </si>
  <si>
    <t>MANUEL DE JESUS TRINIDAD</t>
  </si>
  <si>
    <t>MARCELO RAMOS PAREDES</t>
  </si>
  <si>
    <t>DORIS YANIRA LEIVA FLORES</t>
  </si>
  <si>
    <t>SONIA MARIBEL VALLE DE PERAZA</t>
  </si>
  <si>
    <t>HUGO NELSON ARGUETA FLORES</t>
  </si>
  <si>
    <t>GONZALO ALVARENGA</t>
  </si>
  <si>
    <t>VICTOR MANUEL MARCOS</t>
  </si>
  <si>
    <t>MANUEL LIZANDRO VILLALTA</t>
  </si>
  <si>
    <t>SANTIAGO FIGUEROA MARTINEZ</t>
  </si>
  <si>
    <t>ARMANDO FLORES GUERRA</t>
  </si>
  <si>
    <t>MARIA HERLINDA FIGUEROA LOPEZ</t>
  </si>
  <si>
    <t>REBECA ELIZABETH CHINCHILLA MONTERROZA</t>
  </si>
  <si>
    <t>PEDRO RIVAS</t>
  </si>
  <si>
    <t>SERAFIN HERRERA</t>
  </si>
  <si>
    <t>OSMIN ROSALES PERAZA</t>
  </si>
  <si>
    <t>VICTOR CASTRO</t>
  </si>
  <si>
    <t>EDWIN AMILCAR BARRIENTOS</t>
  </si>
  <si>
    <t>EUGENIO ERNESTO PONCE</t>
  </si>
  <si>
    <t>CRISTOBAL BENAVIDES QUINTANILLA</t>
  </si>
  <si>
    <t>JUAN POSADAS FIGUEROA</t>
  </si>
  <si>
    <t>RAUL MARTINEZ</t>
  </si>
  <si>
    <t>WILDER MAKLIN MAGAÑA AGUILAR</t>
  </si>
  <si>
    <t>JAIME DANIEL CARRANZA LIMA</t>
  </si>
  <si>
    <t>JUAN CARLOS CRUZ ROSA</t>
  </si>
  <si>
    <t>FRANCISCO PEREZ</t>
  </si>
  <si>
    <t>DELMY SALAZAR DE LUCERO</t>
  </si>
  <si>
    <t>DE INSTITUCIONES DESCENTRALIZADAS NO EMPRESARIALES</t>
  </si>
  <si>
    <t>ALBINO AGUILAR BATRES</t>
  </si>
  <si>
    <t>FUENTES DE FINANCIAMIENTO</t>
  </si>
  <si>
    <t>PRESTAMOS EXTERNOS</t>
  </si>
  <si>
    <t>DONACIONES</t>
  </si>
  <si>
    <t>Transferencias de Capital del Sector Privado</t>
  </si>
  <si>
    <t>De Organismos sin fines de Lucro</t>
  </si>
  <si>
    <t>Transferencias de Capital del Sector Externo</t>
  </si>
  <si>
    <t>De Gobierno y Organismos Gubernamentales</t>
  </si>
  <si>
    <t>Transferencias de Capital Diversas</t>
  </si>
  <si>
    <t>Otras Transferencias de Capital</t>
  </si>
  <si>
    <t>ENDEUDAMIENTO PUBLICO</t>
  </si>
  <si>
    <t>Contratacion de Emprestitos Internos</t>
  </si>
  <si>
    <t>De empresas pùblicas no financiera</t>
  </si>
  <si>
    <t>De empresas privadas financiera</t>
  </si>
  <si>
    <t>De empresas pùblicas financiera</t>
  </si>
  <si>
    <t>INTERESES Y COMISIONES DE EMPRESTITOS INTERNOS</t>
  </si>
  <si>
    <t>AMORTIZACION DEL ENDEUDAMIENTO PUBLICO</t>
  </si>
  <si>
    <t>AMORTIZACION DE EMPRESTITOS INTERNOS</t>
  </si>
  <si>
    <t>SALARIOS POR JORNAL</t>
  </si>
  <si>
    <t>51107</t>
  </si>
  <si>
    <t>BENEFICIOS ADICIONALES</t>
  </si>
  <si>
    <t>SOBRESUELDOS</t>
  </si>
  <si>
    <t>51201</t>
  </si>
  <si>
    <t>51207</t>
  </si>
  <si>
    <t>BENEFICIOS EXTRAORDINARIOS</t>
  </si>
  <si>
    <t>POR REMUNERACIONES PERMANENTES</t>
  </si>
  <si>
    <t>51402</t>
  </si>
  <si>
    <t>POR REMUNERACIONES EVENTUALES</t>
  </si>
  <si>
    <t>51502</t>
  </si>
  <si>
    <t>GASTOS DE REPRESENTACION</t>
  </si>
  <si>
    <t>POR PRESTACION SERV.EN EL EXTERIOR</t>
  </si>
  <si>
    <t>INDEMNIZACIONES</t>
  </si>
  <si>
    <t>AL PERSONAL DE SERVICIOS PERMANENTES</t>
  </si>
  <si>
    <t>AL PERSONAL DE SERVICIOS EVENTUALES</t>
  </si>
  <si>
    <t>COMISIONES POR SERVICIOS PERSONALES</t>
  </si>
  <si>
    <t>COMISIONES POR RECUPERACION DE CARTERAS</t>
  </si>
  <si>
    <t>HONORARIOS</t>
  </si>
  <si>
    <t>PRODUCTOS TEXTILES Y VESTUARIOS</t>
  </si>
  <si>
    <t>COMBUSTIBLES Y LUBRICANTES</t>
  </si>
  <si>
    <t>KAREN MARIELA VELASQUEZ DE HERNANDEZ</t>
  </si>
  <si>
    <t>MIRNA NOEMY TEJADA DE FLORES</t>
  </si>
  <si>
    <t>MIRNA ELIZABETH PERAZA DE SERVELLON</t>
  </si>
  <si>
    <t>LEONARDA MARGARITA FLORES LINARES</t>
  </si>
  <si>
    <t>JOSE ROBERTO SOLITO PEREZ</t>
  </si>
  <si>
    <t>ADAN MARCELO FIGUEROA HERRERA</t>
  </si>
  <si>
    <t>MARIA LEONOR LEAL ROSALES</t>
  </si>
  <si>
    <t>SERGIO ANTONIO TEJADA RODRIGUEZ</t>
  </si>
  <si>
    <t>OSCAR ARMANDO CHAVEZ MENDEZ</t>
  </si>
  <si>
    <t>WILSON ANTONIO GALLARDO GUARDADO</t>
  </si>
  <si>
    <t>YOBANI ANTONIO GUERRA</t>
  </si>
  <si>
    <t>JOSE FRANCISCO RIVAS ESCOBAR</t>
  </si>
  <si>
    <t>LUIS ARMANDO MONTES SANDOVAL</t>
  </si>
  <si>
    <t>MANUEL DE JESUS GALDAMEZ PACHECO</t>
  </si>
  <si>
    <t>ISRAEL ANTONIO BARRIENTOS RECINOS</t>
  </si>
  <si>
    <t>YESENIA DEL CARMEN SALAZAR FIGUEROA</t>
  </si>
  <si>
    <t>GUADALUPE ZALDAÑA VDA. DE FIGUEROA</t>
  </si>
  <si>
    <t>JORGE ALBERTO PINEDA RODRIGUEZ</t>
  </si>
  <si>
    <t>RIGOBERTO ROSALES OLIVA</t>
  </si>
  <si>
    <t>JUAN FRANCISCO MARROQUIN FLORES</t>
  </si>
  <si>
    <t>NELSON ANTONIO SANABRIA CARTAGENA</t>
  </si>
  <si>
    <t>MIGUEL ANGEL PERAZA</t>
  </si>
  <si>
    <t>RUBEN ANTONIO MORALES HERNANDEZ</t>
  </si>
  <si>
    <t>ESTID ANTONIO RECINOS AGUILAR</t>
  </si>
  <si>
    <t>ASISTENTE</t>
  </si>
  <si>
    <t>MARIA VIRGINIA SANABRIA HUEZO</t>
  </si>
  <si>
    <t>PETRONA CAMPOS LOPEZ</t>
  </si>
  <si>
    <t>PEDRO SIERRA</t>
  </si>
  <si>
    <t>JOSE RAUL CALDERON</t>
  </si>
  <si>
    <t>DAVID ALFREDO ZEPEDA JACO</t>
  </si>
  <si>
    <t>CRISTIAN ERNESTO ORELLANA ESTEVEZ</t>
  </si>
  <si>
    <t>EVERT FRANCISCO PINEDA GUERRA</t>
  </si>
  <si>
    <t>LUIS ANTONIO FIGUEROA GUEVARA</t>
  </si>
  <si>
    <t>JOSE FRANCISCO HERNANDEZ RAMIREZ</t>
  </si>
  <si>
    <t>RICARDO ANTONIO ESCALANTE LOPEZ</t>
  </si>
  <si>
    <t>LIBROS, TEXTOS, UTILES DE ENSEÑANZA Y PUBLICACIONES</t>
  </si>
  <si>
    <t>HERRAMIENTAS, REPUESTOS Y ACCESORIOS</t>
  </si>
  <si>
    <t>MATERIALES DE DEFENSA Y SEGURIDAD PUBLICA</t>
  </si>
  <si>
    <t>ALUMBRADO PUBLICO</t>
  </si>
  <si>
    <t>SERVICIOS DE TELECOMUNICACIONES</t>
  </si>
  <si>
    <t>SERVICIOS DE ENERGIA ELECTRICA</t>
  </si>
  <si>
    <t>SERVICIOS DE AGUA</t>
  </si>
  <si>
    <t>SERVICIOS DE CORREOS</t>
  </si>
  <si>
    <t>SERVICIOS GENERALES Y ARRENDAMIENTOS</t>
  </si>
  <si>
    <t>MANTENIMIENTO Y REPARACIONES DE BIENES MUEBLES</t>
  </si>
  <si>
    <t>MANTENIMIENTO Y REPARACIONES DE VEHICULOS</t>
  </si>
  <si>
    <t>MANTENIMIENTO Y REPARACION BIENES INMUEBLES</t>
  </si>
  <si>
    <t>TRANSPORTES, FLETES Y ALMACENAMIENTOS</t>
  </si>
  <si>
    <t>ARRENDAMIENTO DE BIENES MUEBLES</t>
  </si>
  <si>
    <t>ARRENDAMIENTO DE BIENES INMUEBLES</t>
  </si>
  <si>
    <t>SERVICIOS GENERALES Y ARRENDAMIENTOS DIVERSOS</t>
  </si>
  <si>
    <t>PASAJES AL EXTERIOR</t>
  </si>
  <si>
    <t>VIATICOS POR COMISION INTERNA</t>
  </si>
  <si>
    <t>VIATICOS POR COMISION EXTERNA</t>
  </si>
  <si>
    <t>SERVICIOS JURIDICOS</t>
  </si>
  <si>
    <t>SERVICIOS DE CONTABILIDAD Y AUDITORIA</t>
  </si>
  <si>
    <t>CONSULTORIAS, ESTUDIOS E INVESTIGACIONES DIVERSAS</t>
  </si>
  <si>
    <t xml:space="preserve">CONSULTORIAS, ESTUDIOS E INVESTIGACIONES  </t>
  </si>
  <si>
    <t>DE EMPRESAS PUBLICAS NO FINANCIERAS</t>
  </si>
  <si>
    <t>DE EMPRESAS PUBLICAS FINANCIERAS</t>
  </si>
  <si>
    <t>DE EMPRESAS PRIVADA FINANCIERAS</t>
  </si>
  <si>
    <t>PRIMAS Y GASTOS DE SEGUROS DE BIENES</t>
  </si>
  <si>
    <t>DIFERENCIAS CAMBIARIAS</t>
  </si>
  <si>
    <t>SENTENCIAS JUDICIALES</t>
  </si>
  <si>
    <t>TRANSFERENCIAS CORRIENTES AL SECTOR PRIVADO</t>
  </si>
  <si>
    <t>611</t>
  </si>
  <si>
    <t>BIENES MUEBLES</t>
  </si>
  <si>
    <t>61101</t>
  </si>
  <si>
    <t>MOBILIARIO</t>
  </si>
  <si>
    <t>61102</t>
  </si>
  <si>
    <t>MAQUINARIA Y EQUIPO</t>
  </si>
  <si>
    <t>61103</t>
  </si>
  <si>
    <t>EQUIPO MEDICO Y DE LABORATORIO</t>
  </si>
  <si>
    <t>61104</t>
  </si>
  <si>
    <t>EQUIPOS INFORMATICOS</t>
  </si>
  <si>
    <t>61105</t>
  </si>
  <si>
    <t>VEHICULOS DE TRANSPORTE</t>
  </si>
  <si>
    <t>61107</t>
  </si>
  <si>
    <t>LIBROS Y COLECCIONES</t>
  </si>
  <si>
    <t>61108</t>
  </si>
  <si>
    <t>HERRAMIENTAS Y REPUESTOS PRINCIPALES</t>
  </si>
  <si>
    <t>61199</t>
  </si>
  <si>
    <t>BIENES MUEBLES DIVERSOS</t>
  </si>
  <si>
    <t>612</t>
  </si>
  <si>
    <t>BIENES INMUEBLES</t>
  </si>
  <si>
    <t>61201</t>
  </si>
  <si>
    <t>TERRENOS</t>
  </si>
  <si>
    <t>61202</t>
  </si>
  <si>
    <t>EDIFICIOS E INSTALACIONES</t>
  </si>
  <si>
    <t>61299</t>
  </si>
  <si>
    <t>INMUEBLES DIVERSOS</t>
  </si>
  <si>
    <t>PROYECTOS DE CONSTRUCCIONES</t>
  </si>
  <si>
    <t>PROYECTOS DE AMPLIACIONES</t>
  </si>
  <si>
    <t>PROGRAMAS DE INVERSION SOCIAL</t>
  </si>
  <si>
    <t>PROYECTOS Y PROGRAMAS DE INVERSION DIVERSAS</t>
  </si>
  <si>
    <t>DE EMPRESAS PRIVADAS FINANCIERAS</t>
  </si>
  <si>
    <t>CUENTAS POR PAGAR DE AÑOS ANTERIORES GASTOS CORRIENTES</t>
  </si>
  <si>
    <t>3</t>
  </si>
  <si>
    <t>COD</t>
  </si>
  <si>
    <t>RUBRO</t>
  </si>
  <si>
    <t>NOMBRE DEL RUBRO</t>
  </si>
  <si>
    <t>CUADRO RESUMEN DE INGRESOS Y EGRESOS</t>
  </si>
  <si>
    <t>Por Clasificación Económica y Fuente de Financiamiento</t>
  </si>
  <si>
    <t>ALCALDIA MUNCIPAL DE METAPAN, DEPARTAMENTO DE SANTA ANA</t>
  </si>
  <si>
    <t>Institucion: Alcaldìa Municipal de METAPAN , Departamento de Santa Ana</t>
  </si>
  <si>
    <t>Institución: Alcaldìa Municipal de METAPAN, Departamento de SANTA ANA</t>
  </si>
  <si>
    <t>Institucion: Alcaldia Municipal de METAPAN, Departamento de SANTA ANA</t>
  </si>
  <si>
    <t>Institución: Alcaldia Municipal de METAPAN, Departamento de SANTA ANA</t>
  </si>
  <si>
    <t>Institucion: ALCALDIA MUNICIPAL DE METAPAN, Departamento de SANTA ANA.</t>
  </si>
  <si>
    <t>0103</t>
  </si>
  <si>
    <t>0201</t>
  </si>
  <si>
    <t>0202</t>
  </si>
  <si>
    <t>0203</t>
  </si>
  <si>
    <t>Terminal de Buses</t>
  </si>
  <si>
    <t>Bares  y Restauranes</t>
  </si>
  <si>
    <t>PRESUPUESTO INSTITUCIONAL DE EGRESOS</t>
  </si>
  <si>
    <t>Centros de Enseñanza</t>
  </si>
  <si>
    <t>Estudios Fotograficos</t>
  </si>
  <si>
    <t>Hoteles, moteles y nsimilares</t>
  </si>
  <si>
    <t>Loterias de Carton</t>
  </si>
  <si>
    <t>Maquinas Traganiquel</t>
  </si>
  <si>
    <t>Medicos Hospitalarios</t>
  </si>
  <si>
    <t>Servicios Profesionales</t>
  </si>
  <si>
    <t>Vallas Publicitarias</t>
  </si>
  <si>
    <t>Postes Torres y Antenas</t>
  </si>
  <si>
    <t>Revision de planos</t>
  </si>
  <si>
    <t>Por patentes, Marca de fabricas y otros</t>
  </si>
  <si>
    <t>Multas por Registro Civil</t>
  </si>
  <si>
    <t>Multas Al Comercio</t>
  </si>
  <si>
    <t>De Personas Naturales</t>
  </si>
  <si>
    <t>servicios de Esparcimiento</t>
  </si>
  <si>
    <t>Transporte</t>
  </si>
  <si>
    <t>VENTA DE BIENES Y SERVICIOS</t>
  </si>
  <si>
    <t>INGRESOS POR PRESTACION DE SERV.PUB.</t>
  </si>
  <si>
    <t>TRANS. CTES DEL SECTOR PRIVADO</t>
  </si>
  <si>
    <t>VENTA DE ACTIVO FIJO</t>
  </si>
  <si>
    <t>VENTA DE BIENES INMUEBLES</t>
  </si>
  <si>
    <t>Venta de Terrenos</t>
  </si>
  <si>
    <t>Cuenta por Cobrar de Años Anteriores</t>
  </si>
  <si>
    <t>CUENTAS POR COBRAR DE AÑOS ANTERIORES</t>
  </si>
  <si>
    <t>A PERSONAS NATURALES</t>
  </si>
  <si>
    <t>RECOLECCION DE DESECHOS</t>
  </si>
  <si>
    <t>TRATAMIENTO DE DESECHOS</t>
  </si>
  <si>
    <t>VENTA DE ACTIVOS FIJOS</t>
  </si>
  <si>
    <t>A INSTITUCIONES DEL SECTOR PUBLICO</t>
  </si>
  <si>
    <t>1</t>
  </si>
  <si>
    <t>51101</t>
  </si>
  <si>
    <t>0101</t>
  </si>
  <si>
    <t>0102</t>
  </si>
  <si>
    <t>51501</t>
  </si>
  <si>
    <t>51401</t>
  </si>
  <si>
    <t>51203</t>
  </si>
  <si>
    <t>51105</t>
  </si>
  <si>
    <t>Comercio</t>
  </si>
  <si>
    <t>Industria</t>
  </si>
  <si>
    <t>Financiero</t>
  </si>
  <si>
    <t>Servicios</t>
  </si>
  <si>
    <t>Impuestos Municipales Diversos</t>
  </si>
  <si>
    <t>Vialidad</t>
  </si>
  <si>
    <t>Servicios de Certificación</t>
  </si>
  <si>
    <t>Expedición Docum. de Identificación</t>
  </si>
  <si>
    <t>Alumbrado Público</t>
  </si>
  <si>
    <t>Aseo Público</t>
  </si>
  <si>
    <t>Cementerios Municipales</t>
  </si>
  <si>
    <t>Fiestas</t>
  </si>
  <si>
    <t>Mercados</t>
  </si>
  <si>
    <t>Pavimentación</t>
  </si>
  <si>
    <t>Rastro y Tiangue</t>
  </si>
  <si>
    <t>Permisos y Licencias Municipales</t>
  </si>
  <si>
    <t>Cotejo de Fierros</t>
  </si>
  <si>
    <t>Servicios Diversos</t>
  </si>
  <si>
    <t>Intereses por Mora Impuestos</t>
  </si>
  <si>
    <t>Arrendamiento de Bienes Diversos</t>
  </si>
  <si>
    <t>Rentabilidad de Ctas.Bancarias</t>
  </si>
  <si>
    <t>Ingresos Diversos</t>
  </si>
  <si>
    <t>PRESUPUESTO INSTITUCIONAL DE INGRESOS</t>
  </si>
  <si>
    <t>En dolares de Estados Unidos de America</t>
  </si>
  <si>
    <t>Especifico</t>
  </si>
  <si>
    <t>TOTAL</t>
  </si>
  <si>
    <t xml:space="preserve">IMPUESTOS  </t>
  </si>
  <si>
    <t>IMPUESTOS MUNICIPALES</t>
  </si>
  <si>
    <t>TASAS Y DERECHOS</t>
  </si>
  <si>
    <t>TASAS DE SERVICIOS PUBLICOS</t>
  </si>
  <si>
    <t xml:space="preserve">DERECHOS  </t>
  </si>
  <si>
    <t>INGRESOS FINANCIEROS Y OTROS</t>
  </si>
  <si>
    <t>MULTAS E INTERESES POR MORA</t>
  </si>
  <si>
    <t xml:space="preserve">ARRENDAMIENTO DE BIENES   </t>
  </si>
  <si>
    <t>OTROS INGRESOS NO CLASIFICADOS</t>
  </si>
  <si>
    <t xml:space="preserve">TRANSFERENCIAS CORRIENTES  </t>
  </si>
  <si>
    <t>TRANS. CTES DEL SECTOR PUBLICO</t>
  </si>
  <si>
    <t>Transferencias Corrientes del Sec.Pub</t>
  </si>
  <si>
    <t>TRANSFERENCIAS DE CAPITAL</t>
  </si>
  <si>
    <t>TRANS. CAP.SECTOR PUBLICO</t>
  </si>
  <si>
    <t>SALDOS DE AÑOS ANTERIORES</t>
  </si>
  <si>
    <t>SALDOS INICIALES CAJA Y BANCOS</t>
  </si>
  <si>
    <t>Saldo Inicial en Caja</t>
  </si>
  <si>
    <t>Saldo Inicial en Banco</t>
  </si>
  <si>
    <t>FF1</t>
  </si>
  <si>
    <t>FF2</t>
  </si>
  <si>
    <t>FF3</t>
  </si>
  <si>
    <t>FF4</t>
  </si>
  <si>
    <t>FF5</t>
  </si>
  <si>
    <t>Anual</t>
  </si>
  <si>
    <t>Mensual</t>
  </si>
  <si>
    <t>Transferencias de Capital del Sec.Pub</t>
  </si>
  <si>
    <t>DETALLE DE INGRESOS</t>
  </si>
  <si>
    <t>Cuenta</t>
  </si>
  <si>
    <t>SUB-TOTAL</t>
  </si>
  <si>
    <t>Por Objeto Especifico</t>
  </si>
  <si>
    <t>N°</t>
  </si>
  <si>
    <t>En Dolares de los Estados Unidos de América</t>
  </si>
  <si>
    <t>SUELDOS</t>
  </si>
  <si>
    <t>AGUINALDOS</t>
  </si>
  <si>
    <t>DIETAS</t>
  </si>
  <si>
    <t>REMUNERACIONES</t>
  </si>
  <si>
    <t>REMUNERACIONES PERMANENTES</t>
  </si>
  <si>
    <t>512</t>
  </si>
  <si>
    <t>REMUNERACIONES EVENTUALES</t>
  </si>
  <si>
    <t>SUELDOS POR JORNAL</t>
  </si>
  <si>
    <t>513</t>
  </si>
  <si>
    <t>REMUNERACIONES EXTRAORDINARIAS</t>
  </si>
  <si>
    <t>HORAS EXTRAORDINARIAS</t>
  </si>
  <si>
    <t>CONTRIBUCIONES PATRONALES A INST. SEG. SOC. PUB.</t>
  </si>
  <si>
    <t>CONTRIBUCIONES PATRONALES A INST. SEG. SOC. PRIV.</t>
  </si>
  <si>
    <t>516</t>
  </si>
  <si>
    <t>POR PRESTACION SERV.EN EL PAIS</t>
  </si>
  <si>
    <t>REMUNERACIONES DIVERSAS</t>
  </si>
  <si>
    <t>ADQUISICIONES DE BIENES Y SERVICIOS</t>
  </si>
  <si>
    <t>BIENES DE USO Y CONSUMO</t>
  </si>
  <si>
    <t>PRODUCTOS ALIMENTICIOS P/PERSONAS</t>
  </si>
  <si>
    <t>PRODUCTOS AGROPECUARIOS Y FORESTAL</t>
  </si>
  <si>
    <t>PRODUCTOS  PAPEL Y CARTON</t>
  </si>
  <si>
    <t>PRODUCTOS DE CUERO Y CAUCHO</t>
  </si>
  <si>
    <t>PRODUCTOS QUIMICOS</t>
  </si>
  <si>
    <t>PRODUCTOS FARMACEUTICOS Y MEDICINALES</t>
  </si>
  <si>
    <t>LLANTAS Y NEUMATICOS</t>
  </si>
  <si>
    <t>MINERALES NO METALICOS Y PROD.DERIVADOS</t>
  </si>
  <si>
    <t>MINERALES METALICOS Y PRODUCTOS DERV.</t>
  </si>
  <si>
    <t>MATERIALES DE OFICINA</t>
  </si>
  <si>
    <t>MATERIALES INFORMATICOS</t>
  </si>
  <si>
    <t>MATERIALES ELECTRICOS</t>
  </si>
  <si>
    <t>ESPECIES MUNICIPALES DIVERSAS</t>
  </si>
  <si>
    <t>BIENES DE USO Y CONSUMO DIVERSO</t>
  </si>
  <si>
    <t>SERVICIOS BASICOS</t>
  </si>
  <si>
    <t>SERVICIOS DE PUBLICIDAD</t>
  </si>
  <si>
    <t>SERVICIOS DE VIGILANCIA</t>
  </si>
  <si>
    <t>SERVICIOS LIMPIEZA Y FUMIGACIONES</t>
  </si>
  <si>
    <t>SERVICIOS DE LABORATORIO</t>
  </si>
  <si>
    <t>SERVICIOS DE ALIMENTACION</t>
  </si>
  <si>
    <t>SERVICIOS EDUCATIVOS</t>
  </si>
  <si>
    <t>ATENCIONES OFICIALES</t>
  </si>
  <si>
    <t>PASAJES Y VIATICOS</t>
  </si>
  <si>
    <t>PASAJES AL INTERIOR</t>
  </si>
  <si>
    <t>SERVICIOS MEDICOS</t>
  </si>
  <si>
    <t>SERVICIOS DE CAPACITACION</t>
  </si>
  <si>
    <t>DESARROLLOS INFORMATICOS</t>
  </si>
  <si>
    <t>ESTUDIOS E INVESTIGACIONES</t>
  </si>
  <si>
    <t>GASTOS FINANCIEROS Y OTROS</t>
  </si>
  <si>
    <t>SEGUROS, COMISIONES Y GTOS.BANCARIOS</t>
  </si>
  <si>
    <t>PRIMAS Y GASTOS SEGURO PERSONAS</t>
  </si>
  <si>
    <t>COMISION Y GASTOS BANCARIOS</t>
  </si>
  <si>
    <t>OTROS GASTOS NO CLASIFICADOS</t>
  </si>
  <si>
    <t>GASTOS DIVERSOS</t>
  </si>
  <si>
    <t>TRANSFERENCIAS CORRIENTES</t>
  </si>
  <si>
    <t>TRANSFERENCIAS CORRIENTES AL SECTOR PUBLICO</t>
  </si>
  <si>
    <t>ORGANISMOS SIN FINES DE LUCRO</t>
  </si>
  <si>
    <t>BECAS</t>
  </si>
  <si>
    <t>ASIGNACIONES POR APLICAR</t>
  </si>
  <si>
    <t>ASIGNACIONES POR APLICAR GASTOS CORRIENTES</t>
  </si>
  <si>
    <t>ESTUDIOS DE PRE-INVERSION</t>
  </si>
  <si>
    <t>INFRAESTRUCTURAS</t>
  </si>
  <si>
    <t>DE SALUD Y SANEAMIENTO AMBIENTAL</t>
  </si>
  <si>
    <t>DE EDUCACION Y RECREACION</t>
  </si>
  <si>
    <t>DE VIVIENDA Y OFICINA</t>
  </si>
  <si>
    <t>DE PRODUCCION DE BIENES Y SERVICIOS</t>
  </si>
  <si>
    <t>OBRAS DE INFRAESTRUCTURA DIVERSAS</t>
  </si>
  <si>
    <t>TOTALES</t>
  </si>
  <si>
    <t>VIALES</t>
  </si>
  <si>
    <t>ELECTRICAS Y COMUNICACIONES</t>
  </si>
  <si>
    <t>FONDOS PROPIOS</t>
  </si>
  <si>
    <t>61</t>
  </si>
  <si>
    <t>INVERSIONES EN ACTIVOS FIJOS</t>
  </si>
  <si>
    <t>PRESUPUESTO MUNICIPAL POR AREAS DE GESTION</t>
  </si>
  <si>
    <t>CUADRO RESUMEN</t>
  </si>
  <si>
    <t>PRESUPUESTO DE INGRESOS</t>
  </si>
  <si>
    <t>CLASIFICACIONES POR RUBRO DE INGRESOS</t>
  </si>
  <si>
    <t>PRESUPUESTO DE EGRESOS</t>
  </si>
  <si>
    <t>CLASIFICACIONES POR RUBRO DE EGRESOS</t>
  </si>
  <si>
    <t>Casetas Telefonicas</t>
  </si>
  <si>
    <t>ALCALDE MUNICIPAL</t>
  </si>
  <si>
    <t>DESPACHO</t>
  </si>
  <si>
    <t>SINDICO</t>
  </si>
  <si>
    <t>SINDICATURA</t>
  </si>
  <si>
    <t>ELSA CRISTINA PERAZA MAZARIEGO</t>
  </si>
  <si>
    <t>SECRETARIA</t>
  </si>
  <si>
    <t>MAGALY ARELI CARCAMO PERLERA</t>
  </si>
  <si>
    <t>SECRETARIA MUNICIPAL</t>
  </si>
  <si>
    <t>DEYSI ARACELI RECINOS DE CASTRO</t>
  </si>
  <si>
    <t>AUDITOR INTERNO</t>
  </si>
  <si>
    <t>AUDITORIA INTERNA</t>
  </si>
  <si>
    <t>GERENCIA</t>
  </si>
  <si>
    <t>SUSANA DOLORES ESPINOZA SANABRIA</t>
  </si>
  <si>
    <t>OFICIAL DE INFORMACION</t>
  </si>
  <si>
    <t>TESORERA</t>
  </si>
  <si>
    <t>TESORERIA</t>
  </si>
  <si>
    <t>MARIA DE LOS ANGELES PALMA DE HERNANDEZ</t>
  </si>
  <si>
    <t>ROSA ADELA CASTILLO ALONZO</t>
  </si>
  <si>
    <t>CONTABILIDAD</t>
  </si>
  <si>
    <t>CONTADOR</t>
  </si>
  <si>
    <t xml:space="preserve">CATASTRO </t>
  </si>
  <si>
    <t>FRANCISCO RENE MORALES TRINIDAD</t>
  </si>
  <si>
    <t>INSPECTOR DE CAMPO</t>
  </si>
  <si>
    <t>COBRADOR</t>
  </si>
  <si>
    <t>DELMY MARILIN MURILLOS JERONIMO</t>
  </si>
  <si>
    <t>ESMERALDA YANIRA RODRIGUEZ SALAZAR</t>
  </si>
  <si>
    <t>NAUN GONZALEZ MEZA</t>
  </si>
  <si>
    <t>TECNICO</t>
  </si>
  <si>
    <t>ARCHIVO E INVENTARIO</t>
  </si>
  <si>
    <t>AGENTE</t>
  </si>
  <si>
    <t>ENMANUEL DE JESUS MANCIA HERRERA</t>
  </si>
  <si>
    <t>JUAN JOSE EGUIZABAL</t>
  </si>
  <si>
    <t>JUAN JOSE VASQUEZ ASENCIO</t>
  </si>
  <si>
    <t>NOE VICENTE MARTINEZ MARTINEZ</t>
  </si>
  <si>
    <t>OSCAR ORLANDO TRINIDAD PORTILLO</t>
  </si>
  <si>
    <t>VICTOR ARMANDO CALDERON UMAÑA</t>
  </si>
  <si>
    <t>AZUCENA BEATRIZ ORTIZ PORTILLO</t>
  </si>
  <si>
    <t>INFORMACION</t>
  </si>
  <si>
    <t>HECTOR ARMANDO LEMUS ROMERO</t>
  </si>
  <si>
    <t>INGENIERIA</t>
  </si>
  <si>
    <t>JOSE ANTONIO MAGAÑA PORTILLO</t>
  </si>
  <si>
    <t>OSCAR FERNANDO RAMOS PUENTE</t>
  </si>
  <si>
    <t>ROGER EDMUNDO CALIDONIO VELASCO</t>
  </si>
  <si>
    <t>MARIA MAGDALENA FAJARDO CASTANEDA</t>
  </si>
  <si>
    <t>PROMOCION SOCIAL</t>
  </si>
  <si>
    <t>ISMAEL PERAZA</t>
  </si>
  <si>
    <t>ENCARGADO</t>
  </si>
  <si>
    <t>UNIDAD DE LA MUJER Y OFICINA DE NUTRICION Y SEGURIDAD ALIMENTARIA</t>
  </si>
  <si>
    <t>GUARDA PARQUE</t>
  </si>
  <si>
    <t>RECREACION, CULTURA Y DEPORTE</t>
  </si>
  <si>
    <t>JOSE DAVID MURCIA</t>
  </si>
  <si>
    <t>BLANCA ESTELA CERON</t>
  </si>
  <si>
    <t>ORDENANZA</t>
  </si>
  <si>
    <t>SERVICIOS GENERALES</t>
  </si>
  <si>
    <t>ERLINDO MARTINEZ</t>
  </si>
  <si>
    <t>ANA RUTH GALDAMEZ</t>
  </si>
  <si>
    <t>PROFESORA C.E. CTON. SAN JERONIMO</t>
  </si>
  <si>
    <t>HIRAM NOE BELTRAN RIVERA</t>
  </si>
  <si>
    <t>PROFESOR ESCUELA DE MUSICA</t>
  </si>
  <si>
    <t>LIDIA MARLENI ARRIAZA GOMEZ</t>
  </si>
  <si>
    <t>PROFESORA C.E. CTON. BUENA VISTA</t>
  </si>
  <si>
    <t>PROFESORA C.E. CAS. LA CONCHAGUA</t>
  </si>
  <si>
    <t>MILTON ENRIQUE CASTILLO MENDOZA</t>
  </si>
  <si>
    <t>PROF. C.E. HDA. OSTUA, CTON. SAN JERONIMO</t>
  </si>
  <si>
    <t>OSCAR ENRIQUE MENDEZ PLEITEZ</t>
  </si>
  <si>
    <t>PROF. C.E. LUZ GOMEZ</t>
  </si>
  <si>
    <t>PROFESORA C.E. HACIENDA VIEJA MORALES</t>
  </si>
  <si>
    <t>MOTORISTA</t>
  </si>
  <si>
    <t>ASEO PUBLICO</t>
  </si>
  <si>
    <t>MOZO</t>
  </si>
  <si>
    <t>ANTONIO HERNANDEZ RUIZ</t>
  </si>
  <si>
    <t>ERICK LUIGUI CASTILLO GUERRA</t>
  </si>
  <si>
    <t>EDWIN OSWALDO RAMIREZ AGUILAR</t>
  </si>
  <si>
    <t>CESAR ORLANDO PERAZA BARRIENTOS</t>
  </si>
  <si>
    <t>OPERADOR</t>
  </si>
  <si>
    <t>ADOLFO GALDAMEZ PALACIOS</t>
  </si>
  <si>
    <t>ALDO ANTONIO SARACAY HERNANDEZ</t>
  </si>
  <si>
    <t>ANGEL ANTONIO MARTINEZ SALGUERO</t>
  </si>
  <si>
    <t>LLANTERO</t>
  </si>
  <si>
    <t>AUXILIAR DE MECANICA</t>
  </si>
  <si>
    <t>ELISEO RUIZ MARTINEZ</t>
  </si>
  <si>
    <t>FRANCISCO PEÑA</t>
  </si>
  <si>
    <t>GILBERTO ALEXANDER MOLINA GARCIA</t>
  </si>
  <si>
    <t>GUADALUPE DE JESUS RIVAS LINARES</t>
  </si>
  <si>
    <t>MECANICO SOLDADOR</t>
  </si>
  <si>
    <t>MARIANO MARTINEZ RUIZ</t>
  </si>
  <si>
    <t>MARLON EDGARDO CALDERON MARTINEZ</t>
  </si>
  <si>
    <t>PEDRO ENRIQUE RODRIGUEZ</t>
  </si>
  <si>
    <t>WILLIAM ERNESTO VASQUEZ SERMEÑO</t>
  </si>
  <si>
    <t>REVISADOR GANADO</t>
  </si>
  <si>
    <t>GANADERIA</t>
  </si>
  <si>
    <t>JOSE ERNESTO UMAÑA PALMA PERAZA</t>
  </si>
  <si>
    <t>GUARDA RASTRO</t>
  </si>
  <si>
    <t>JOSE SANTIAGO PEREZ</t>
  </si>
  <si>
    <t>AUXILIAR (ARRIERO)</t>
  </si>
  <si>
    <t>FUMIGADOR</t>
  </si>
  <si>
    <t>CRISTIAN ULICES DOMINGUEZ FUNES</t>
  </si>
  <si>
    <t>YOVANY ALEXANDER MARTINEZ</t>
  </si>
  <si>
    <t>C.C. EL LIMO</t>
  </si>
  <si>
    <t>C.C. EL ZAPOTE</t>
  </si>
  <si>
    <t>JOSE DOMINGO MARTINEZ POSADAS</t>
  </si>
  <si>
    <t>C.C.STA. RITA</t>
  </si>
  <si>
    <t>C.C. LA ISLA</t>
  </si>
  <si>
    <t>JULIO CESAR VARGAS MURCIA</t>
  </si>
  <si>
    <t>C.C. SAN MIGUEL</t>
  </si>
  <si>
    <t>MARIO AMILCAR PEREZ</t>
  </si>
  <si>
    <t>C.C. EL SHISTE</t>
  </si>
  <si>
    <t>OSCAR AMILCAR MARTINEZ</t>
  </si>
  <si>
    <t>C.C.EL MAL PASO</t>
  </si>
  <si>
    <t>PAULINO ESCALANTE MORALES</t>
  </si>
  <si>
    <t>C.C. BELEN GUIJAT</t>
  </si>
  <si>
    <t>C.C. SAN JERONIMO</t>
  </si>
  <si>
    <t>C.C. LAS PIEDRAS</t>
  </si>
  <si>
    <t>ROLANDO SOLIS</t>
  </si>
  <si>
    <t>C.C. SAN JUAN</t>
  </si>
  <si>
    <t>VICTOR MANUEL RODRIGUEZ MAZARIEGO</t>
  </si>
  <si>
    <t>C.C. LA JOYA</t>
  </si>
  <si>
    <t>MERCADOS</t>
  </si>
  <si>
    <t>FLOR DE MARIA CRISTINA PERAZA LOPEZ</t>
  </si>
  <si>
    <t>ADMINISTRADOR</t>
  </si>
  <si>
    <t>COBRADOR DE MERCADO</t>
  </si>
  <si>
    <t>JOSE EDILBERTO CEVALLOS NAVARRO</t>
  </si>
  <si>
    <t>COBRADOR DEL SERVICIO</t>
  </si>
  <si>
    <t>NELSON NOEL HERNANDEZ PALACIOS</t>
  </si>
  <si>
    <t>WALTER ALEXANDER MONTES DIAZ</t>
  </si>
  <si>
    <t>MEDICO</t>
  </si>
  <si>
    <t>ELMER ALEXANDER MERLOS MARTINEZ</t>
  </si>
  <si>
    <t>JOSE ANTONIO CASTRO HERNANDEZ</t>
  </si>
  <si>
    <t>ROSALINA PEÑA DE HERNANDEZ</t>
  </si>
  <si>
    <t>ALEJANDRO ALBERTO TORRES FERNANDEZ</t>
  </si>
  <si>
    <t>VIGILANTE ALCALDIA</t>
  </si>
  <si>
    <t>ELECTROMECANICO</t>
  </si>
  <si>
    <t>ARCIDES PERAZA DIAZ</t>
  </si>
  <si>
    <t>SOLDADOR</t>
  </si>
  <si>
    <t>CARPINTERO</t>
  </si>
  <si>
    <t>FRANCIS ANTONIO FIGUEROA MARTINEZ</t>
  </si>
  <si>
    <t>JOSE DE LA PAZ BENITEZ PORTILLO</t>
  </si>
  <si>
    <t>BODEGUERO</t>
  </si>
  <si>
    <t>MARIO ARMANDO POSADAS</t>
  </si>
  <si>
    <t>PINTOR</t>
  </si>
  <si>
    <t>INSTRUCTOR</t>
  </si>
  <si>
    <t>MELVIN ALBERTO ALAS RODRIGUEZ</t>
  </si>
  <si>
    <t>ODT PATAS BLANCAS</t>
  </si>
  <si>
    <t>ENFERMERA</t>
  </si>
  <si>
    <t>CLINICA TAHUILAPA</t>
  </si>
  <si>
    <t>VIGILANTE</t>
  </si>
  <si>
    <t>MARIA ISABEL FUENTES</t>
  </si>
  <si>
    <t>ACADEMIA DE INGLES</t>
  </si>
  <si>
    <t>JOSE RAMON FIGUEROA AGUILAR</t>
  </si>
  <si>
    <t>JOSE ELIU PAZ DOMINGUEZ</t>
  </si>
  <si>
    <t>ALBAÑIL</t>
  </si>
  <si>
    <t>BLADIMIR ERNESTO SOLOZARNO QUEZADA</t>
  </si>
  <si>
    <t>SONIA ARELI MARTINEZ</t>
  </si>
  <si>
    <t>TALLERES VOCACIONALES</t>
  </si>
  <si>
    <t>FARMACEUTA</t>
  </si>
  <si>
    <t>CONCEJO MUNICIPAL</t>
  </si>
  <si>
    <t>REGIDOR PROPIETARIO</t>
  </si>
  <si>
    <t>REGIDOR SUPLENTE</t>
  </si>
  <si>
    <t xml:space="preserve"> </t>
  </si>
  <si>
    <t>OCULTAR AL TERMINAR</t>
  </si>
  <si>
    <t>FRANCIS ANTONIO GALDAMEZ MELCHOR</t>
  </si>
  <si>
    <t>DIRECTOR</t>
  </si>
  <si>
    <t>JUAN CARLOS MATA VILLANUEVA</t>
  </si>
  <si>
    <t>PROMOCION DE VIVIENDA SOCIAL</t>
  </si>
  <si>
    <t>JULIO CESAR ORTIZ CERNA</t>
  </si>
  <si>
    <t>ANTONIO JOVEL RAMIREZ RAMIREZ</t>
  </si>
  <si>
    <t>ANA MERCEDES TRINIDAD VDA. DE MORALES</t>
  </si>
  <si>
    <t>AIDA BEATRIZ SANCHEZ DE SALGUERO</t>
  </si>
  <si>
    <t>UNIDAD AGROPECUARIA</t>
  </si>
  <si>
    <t>NERI GUILLERMO HERRERA GALDAMEZ</t>
  </si>
  <si>
    <t>JOSE ANTONIO ARIAS MORENO</t>
  </si>
  <si>
    <t>EZEQUIEL ISAAC TOLEDO LEMUS</t>
  </si>
  <si>
    <t>OSCAR ARMANDO ARRIOLA FAJARDO</t>
  </si>
  <si>
    <t>JOSE MARIA HERNANDEZ HERNANDEZ</t>
  </si>
  <si>
    <t>MANUEL EDUARDO RAMIREZ LOPEZ</t>
  </si>
  <si>
    <t>ADMINISTRADOR CEMENTERIO GENERAL</t>
  </si>
  <si>
    <t>ROBERTO CARLOS UMAÑA ROSALES</t>
  </si>
  <si>
    <t>CINDY YAMILETH CERVANTES DE GARCIA</t>
  </si>
  <si>
    <t>OSCAR ALFONSO CALDERON MENDEZ</t>
  </si>
  <si>
    <t>JOSE DAVID HERNANDEZ SALAZAR</t>
  </si>
  <si>
    <t>MARCOS ALEJANDRO MAGAÑA MIRA</t>
  </si>
  <si>
    <t>CARLOS ENRIQUE RIVAS UMAÑA</t>
  </si>
  <si>
    <t>SAUL ANTONIO ROSALES PERAZA</t>
  </si>
  <si>
    <t>JAIME ANTONIO VENTURA GONZALEZ</t>
  </si>
  <si>
    <t>WILLIAM ALEXANDER REYES RAMOS</t>
  </si>
  <si>
    <t>MIGUEL ANGEL GALDAMEZ PACHECO</t>
  </si>
  <si>
    <t>DIMAS ENRIQUE PEREZ POSADA</t>
  </si>
  <si>
    <t>VICTOR MANUEL CISNEROS</t>
  </si>
  <si>
    <t>JUAN JOSE ORDOÑEZ</t>
  </si>
  <si>
    <t>GIOVANNI ALEXANDER RAMIREZ</t>
  </si>
  <si>
    <t>JOSE AMILCAR GUERRA GUERRA</t>
  </si>
  <si>
    <t>JOSE EDUARDO MEJIA FIGUEROA</t>
  </si>
  <si>
    <t>JOSE BENUEL VILLA PORTILLO</t>
  </si>
  <si>
    <t>SAUL ISAIAS MENDOZA CABRERA</t>
  </si>
  <si>
    <t>JOSE DAVID PACHECO</t>
  </si>
  <si>
    <t>IRVIN OMAR PEREZ MOLINA</t>
  </si>
  <si>
    <t>LUIS ERNESTO SALAZAR GUADRON</t>
  </si>
  <si>
    <t>JOSE ANTONIO HERRERA MARTINEZ</t>
  </si>
  <si>
    <t>MANUEL DE JESUS HENRIQUEZ MENDEZ</t>
  </si>
  <si>
    <t>HUMBERTO OVIDIO GALDAMEZ</t>
  </si>
  <si>
    <t>JOSE ANTONIO PACHECO</t>
  </si>
  <si>
    <t>LUIS ALONSO LOPEZ HERNANDEZ</t>
  </si>
  <si>
    <t>MANUEL DE JESUS CARRANZA</t>
  </si>
  <si>
    <t>ROBERTO CARLOS MARTINEZ MELENDEZ</t>
  </si>
  <si>
    <t>YONY WALTER PLEITEZ SANDOVAL</t>
  </si>
  <si>
    <t>OSCAR ALONSO GOMEZ</t>
  </si>
  <si>
    <t>RENE ALEXANDER ACOSTA CORTEZ</t>
  </si>
  <si>
    <t>FREDY ARMANDO NOLASCO</t>
  </si>
  <si>
    <t>LUIS ALONSO SORTO CARTAGENA</t>
  </si>
  <si>
    <t>RAFAEL ANTONIO CISNEROS RODRIGUEZ</t>
  </si>
  <si>
    <t>OSWALDO EFREN FLORES GONZALEZ</t>
  </si>
  <si>
    <t>CARLOS ERNESTO CORTEZ MARROQUIN</t>
  </si>
  <si>
    <t>OSWALDO ENRIQUE CARTAGENA JIMENEZ</t>
  </si>
  <si>
    <t>SILAS SANABRIA MARTINEZ</t>
  </si>
  <si>
    <t>MARCELO RENATO PALACIOS LOPEZ</t>
  </si>
  <si>
    <t>JARDINERO</t>
  </si>
  <si>
    <t>PROYECTOS ELECTRICOS</t>
  </si>
  <si>
    <t>LINIERO</t>
  </si>
  <si>
    <t>ELECTRICISTA</t>
  </si>
  <si>
    <t>ENCARGADO DE EVENTOS</t>
  </si>
  <si>
    <t>JEFE</t>
  </si>
  <si>
    <t>TECNICO AUXILIAR</t>
  </si>
  <si>
    <t>ENCARGADA</t>
  </si>
  <si>
    <t>SANDRA MARGOT CASTRO DE HERNANDEZ</t>
  </si>
  <si>
    <t>AUXILIAR DE OPERADOR</t>
  </si>
  <si>
    <t>AUXILIAR DE CARPINTERO</t>
  </si>
  <si>
    <t>OPERADOR RODO</t>
  </si>
  <si>
    <t>RICARDO FILADELFO SANTOS CALDERON</t>
  </si>
  <si>
    <t>AUXILIAR DE ALBAÑIL</t>
  </si>
  <si>
    <t>JOSE ATILIO GRANADOS</t>
  </si>
  <si>
    <t>JOSE ROBERTO LEMUS MORATAYA</t>
  </si>
  <si>
    <t>JESUS PERAZA ARRIOLA</t>
  </si>
  <si>
    <t>JOSE RIGOBERTO PINTO RIVERA</t>
  </si>
  <si>
    <t>RICARDO PACHECO PACHECO</t>
  </si>
  <si>
    <t>PEDRO ANTONIO SANABRIA SALAZAR</t>
  </si>
  <si>
    <t>FERMIN ANTONIO MORALES TORRES</t>
  </si>
  <si>
    <t>VICTOR MANUEL PLEITEZ GUERRA</t>
  </si>
  <si>
    <t>REGISTRO DEL ESTADO FAMILIAR</t>
  </si>
  <si>
    <t>SUPERVISION DE INFRAESTRUCTURA</t>
  </si>
  <si>
    <t>UNIDAD DE MEDIO AMBIENTE</t>
  </si>
  <si>
    <t>JOSELIN XIOMARA RECINOS LEMUS</t>
  </si>
  <si>
    <t>MARTA CELIA DUARTE</t>
  </si>
  <si>
    <t>OSCAR ARMANDO CASTANEDA CHACHAGUA</t>
  </si>
  <si>
    <t>GENARO GUERRA</t>
  </si>
  <si>
    <t>ELMER ARTURO VARGAS PACHECO</t>
  </si>
  <si>
    <t>MELVIN ORLANDO CHAVEZ REYES</t>
  </si>
  <si>
    <t>JOSE ANTONIO DIAZ MENDOZA</t>
  </si>
  <si>
    <t>HECTOR ARMANDO BARRIENTOS BELLOSO</t>
  </si>
  <si>
    <t>ASESOR JURIDICO</t>
  </si>
  <si>
    <t>OMAR EDUARDO RAMOS POLANCO</t>
  </si>
  <si>
    <t>ROLANDO MARTINEZ FIGUEROA</t>
  </si>
  <si>
    <t>OSCAR ALEJANDRO ALDANA GALDAMEZ</t>
  </si>
  <si>
    <t>JOSE DAVID FIGUEROA MARTINEZ</t>
  </si>
  <si>
    <t>RIGOBERTO ARNOLDO MONZON VICENTE</t>
  </si>
  <si>
    <t>JORGE ARMANDO QUILES MOLINA</t>
  </si>
  <si>
    <t>JOSE LUIS VIDAL CALDERON</t>
  </si>
  <si>
    <t>LUIS GAMALIEL MARTINEZ QUEZADA</t>
  </si>
  <si>
    <t>JOSE RICARDO DOMINGUEZ</t>
  </si>
  <si>
    <t>REMBER ADALBERTO ZEPEDA AGUILAR</t>
  </si>
  <si>
    <t>MARTIN GEOVANY GUERRA ORELLANA</t>
  </si>
  <si>
    <t>HECTOR DENIS ORELLANA ORELLANA</t>
  </si>
  <si>
    <t>CARLOS MANUEL LORENZO</t>
  </si>
  <si>
    <t>CECILIO AGUILAR</t>
  </si>
  <si>
    <t>JOSE ANTONIO SANTOS DIAZ</t>
  </si>
  <si>
    <t>MULTAS Y COSTAS JUDICIALES</t>
  </si>
  <si>
    <t>61109</t>
  </si>
  <si>
    <t>614</t>
  </si>
  <si>
    <t>61403</t>
  </si>
  <si>
    <t>INTANGIBLES</t>
  </si>
  <si>
    <t>DERECHOS DE PROPIEDAD INTELECTUAL</t>
  </si>
  <si>
    <t>MATERIALES E INSTRUMENTAL DE LABORATORIO Y USO MEDICO</t>
  </si>
  <si>
    <t>AUXILIAR</t>
  </si>
  <si>
    <t>VIVERO Y ZONAS VERDES</t>
  </si>
  <si>
    <t>ERICK ADONAI NUÑEZ MARTINEZ</t>
  </si>
  <si>
    <t>DENIS EDGARDO PACHECO MARTINEZ</t>
  </si>
  <si>
    <t>MIGUEL ANGEL HERRERA MOLINA</t>
  </si>
  <si>
    <t>RIGOBERTO TRINIDAD AGUILAR</t>
  </si>
  <si>
    <t>ROSENDO ALFREDO ORTIZ</t>
  </si>
  <si>
    <t>WENDY MARGOTH VERGANZA FLORES</t>
  </si>
  <si>
    <t>TOMASA ELIZABETH SANABRIA ESCOBAR</t>
  </si>
  <si>
    <t>MELVIN ALEXANDER GARCIA MORAN</t>
  </si>
  <si>
    <t>CRISTINA ESTEFANY GUADRON DIAZ</t>
  </si>
  <si>
    <t>NELSON ALEXANDER MARTINEZ SANCHEZ</t>
  </si>
  <si>
    <t>DAYSY MARGARITA ESTRADA CANO</t>
  </si>
  <si>
    <t>JULIO CESAR MENDEZ RAMOS</t>
  </si>
  <si>
    <t>NERY ALEXANDER PINEDA GRIJALVA</t>
  </si>
  <si>
    <t>RIGOBERTO VALLADARES MARROQUIN</t>
  </si>
  <si>
    <t>WILMER ALFREDO SANDOVAL MENDOZA</t>
  </si>
  <si>
    <t>SALVADOR ERNESTO FUENTES HERNANDEZ</t>
  </si>
  <si>
    <t>HECTOR RAFAEL FLORES VENTURA</t>
  </si>
  <si>
    <t>EDWIN NEFTALI CETINO GOMEZ</t>
  </si>
  <si>
    <t>HECTOR DANIEL VARGAS ALDANA</t>
  </si>
  <si>
    <t>ANIBAL ADILIO LAPA LEIVA</t>
  </si>
  <si>
    <t>CONCEPCION MANUEL MAGAÑA FLORES</t>
  </si>
  <si>
    <t>DOUGLAS EDUARDO VASQUEZ GALDAMEZ</t>
  </si>
  <si>
    <t>JOSE ELENILSON ARIAS MONTES</t>
  </si>
  <si>
    <t>JOSE RODOLFO TORRES VERGANZA</t>
  </si>
  <si>
    <t>GERMAN ANTONIO LEMUS OSORIO</t>
  </si>
  <si>
    <t>EDWIN ISAI MOLINA AREVALO</t>
  </si>
  <si>
    <t>JORGE ALBERTO BARRIENTOS GUERRA</t>
  </si>
  <si>
    <t>JOSE ANTONIO GOMEZ DOMINGUEZ</t>
  </si>
  <si>
    <t>JOSE VICTOR MARTINEZ GUERRA</t>
  </si>
  <si>
    <t>RIGOBERTO NIÑO ACEVEDO</t>
  </si>
  <si>
    <t>CESAR HUMBERTO UMAÑA</t>
  </si>
  <si>
    <t>RENE MAURICIO VILLANUEVA ALVARADO</t>
  </si>
  <si>
    <t>GERENTE DE OPERACIONES</t>
  </si>
  <si>
    <t>GLENDA LISSETTE FLORES FLORES</t>
  </si>
  <si>
    <t>SONIA EDITH SALAZAR TORRES</t>
  </si>
  <si>
    <t>DANIEL EDUARDO MERLOS MENDEZ</t>
  </si>
  <si>
    <t>OMAR ALIRIO REGALADO GARCIA</t>
  </si>
  <si>
    <t>GEOVANY OSWALDO PEREZ HERNANDEZ</t>
  </si>
  <si>
    <t>CARLOS ANTONIO SOLORZANO LOPEZ</t>
  </si>
  <si>
    <t>CARLOS AMADEO DAVILA PAEZ</t>
  </si>
  <si>
    <t>ELMER ARMANDO ARRIOLA ARRIOLA</t>
  </si>
  <si>
    <t>MOZO MTTO. PREVENTIVO</t>
  </si>
  <si>
    <t>MOZO DE SERVICIO</t>
  </si>
  <si>
    <t>ELIO AMILCAR RAMOS</t>
  </si>
  <si>
    <t>MELFIN ALEXANDER ARRIOLA RIVERA</t>
  </si>
  <si>
    <t>IRVIN ALBERTO SANABRIA MAGAÑA</t>
  </si>
  <si>
    <t>MISAEL ANTONIO AGUILAR CARPIO</t>
  </si>
  <si>
    <t>JONNY ARMANDO MAGAÑA MEJIA</t>
  </si>
  <si>
    <t>FREDY ALONSO CARRILLOS MARTINEZ</t>
  </si>
  <si>
    <t>HENRRY GEOVANI RAMIREZ MONTERROZA</t>
  </si>
  <si>
    <t>ORLANDO ADONAY LOPEZ BARRIENTOS</t>
  </si>
  <si>
    <t>MANUEL DE JESUS POLANCO SANTOS</t>
  </si>
  <si>
    <t>MILTON JOEL ARRIOLA PALACIOS</t>
  </si>
  <si>
    <t>INGRID LISSETH MAZARIEGO PEÑA</t>
  </si>
  <si>
    <t>EDGAR ALEJANDRO LEMUS MAZARIEGO</t>
  </si>
  <si>
    <t>SANTOS ERNESTO ALONSO CHACON</t>
  </si>
  <si>
    <t>ANTONIO FLORES AGUILAR</t>
  </si>
  <si>
    <t>EDGAR ALONSO REGALADO FLORES</t>
  </si>
  <si>
    <t>ENCARGADO DE VIVERO</t>
  </si>
  <si>
    <t>SAUL ORLANDO REGALADO HERNANDEZ</t>
  </si>
  <si>
    <t>NOE ORLANDO GARCIA AQUINO</t>
  </si>
  <si>
    <t>RONALD JAVIER MARTINEZ GUTIERREZ</t>
  </si>
  <si>
    <t>ALEX ABDULIO MEZA RAMOS</t>
  </si>
  <si>
    <t>LEONARDO SAUL CASTRO VASQUEZ</t>
  </si>
  <si>
    <t>WILFREDO MARTINEZ</t>
  </si>
  <si>
    <t>JULIAN CRUZ HERRERA CASTELLANOS</t>
  </si>
  <si>
    <t>CARLOS JAVIER MORAN LOPEZ</t>
  </si>
  <si>
    <t>PERFECTO ANTONIO UMAÑA MENDEZ</t>
  </si>
  <si>
    <t>SECRETARÌA</t>
  </si>
  <si>
    <t>CINTHYA MARIELOS CASTILLO TEJADA</t>
  </si>
  <si>
    <t>JULIA EMELINA  FUENTES AYALA</t>
  </si>
  <si>
    <t>TERESA ISABEL ESCALANTE</t>
  </si>
  <si>
    <t>UNIDAD DE AQUISICIONES Y CONTRATACIONES INSTITUCINALES</t>
  </si>
  <si>
    <t>OFICINA DE DESARROLLO URBANO</t>
  </si>
  <si>
    <t>SUBDIRECTOR</t>
  </si>
  <si>
    <t>CUERPO DE AGENTES MUNICIPALES</t>
  </si>
  <si>
    <t>ENCARGADO DE PROYECTOS</t>
  </si>
  <si>
    <t>TECNICA INGENIERIA CIVIL</t>
  </si>
  <si>
    <t>TECNICO ELECTRICISTA</t>
  </si>
  <si>
    <t>AUXILIAR ELECTRISTA</t>
  </si>
  <si>
    <t>MARIO ROBERTO  VELASQUEZ GUEVARA</t>
  </si>
  <si>
    <t>UNIDAD DE LA NIÑEZ  Y ADOLESCENCIA</t>
  </si>
  <si>
    <t>ENC. ESTADIO MPAL.</t>
  </si>
  <si>
    <t>ENC. C.COMUNAL</t>
  </si>
  <si>
    <t>ENC. COMPLEJO DEPORTIVO</t>
  </si>
  <si>
    <t>DELMY GUADALUPE  ACOSTA DE MEZQUITA</t>
  </si>
  <si>
    <t>UNIDAD DE ADQUISICIONES Y CONTRATACIONES INSTITUCIONAL</t>
  </si>
  <si>
    <t>JOSE AMILCAR POSADA GUERRA</t>
  </si>
  <si>
    <t xml:space="preserve">JUAN ANTONIO FLORES FIGUEROA </t>
  </si>
  <si>
    <t>JOSE SAUL SANDOVA LEMUS</t>
  </si>
  <si>
    <t>UAIP</t>
  </si>
  <si>
    <t>INGENIERIO</t>
  </si>
  <si>
    <t>MANUEL DE JESUS NIÑO BARRIENTOS</t>
  </si>
  <si>
    <t>ENC. PROYECTOS COMUNALES</t>
  </si>
  <si>
    <t>TECNICO EN ING. CIVIL</t>
  </si>
  <si>
    <t>PROFESOR ESCUELA SAN MIGUEL INGENIO</t>
  </si>
  <si>
    <t>PROFESORA C.E. ZOILA TENAZ</t>
  </si>
  <si>
    <t>LUIS ENRIQUE GONZALES OLIVA</t>
  </si>
  <si>
    <t>AUX. MNTTO. COMP. DEP.</t>
  </si>
  <si>
    <t>AUX. MNTTO. DE POLIDEPORTI.</t>
  </si>
  <si>
    <t>TECNICO EN AGRICULTURA Y AGRONOMÌA</t>
  </si>
  <si>
    <t>CHEQUEADOR BOTADERO BASURA</t>
  </si>
  <si>
    <t>BARRIDO DE CALLE</t>
  </si>
  <si>
    <t>DESECHOS SOLIDOS</t>
  </si>
  <si>
    <t>DELMY YAMILETH OCHOA MORALES</t>
  </si>
  <si>
    <t>ENC. MTTO. ELECTRICO</t>
  </si>
  <si>
    <t>ENCARGADO MTTO. MAQUINARIA  Y EQ. PESADO</t>
  </si>
  <si>
    <t>MANTTO VIAS PUBLICAS</t>
  </si>
  <si>
    <t>ENC. MTTO. VIAS PUBLICAS</t>
  </si>
  <si>
    <t>CARLOS ALBERTO MEJIA ALONSO</t>
  </si>
  <si>
    <t>MECANICO MAQUINARIA PESADA</t>
  </si>
  <si>
    <t>MECANICO SEGUNDA</t>
  </si>
  <si>
    <t>JOSE RIGOBERTO PINTO CORDOvA</t>
  </si>
  <si>
    <t>OSCAR ARMANDO MOLINA PERAZA</t>
  </si>
  <si>
    <t xml:space="preserve">RENAN ALARCON RUIZ </t>
  </si>
  <si>
    <t>RENE ANTONIO VELASQUEZ SIGÜENZA</t>
  </si>
  <si>
    <t>MAGDALENO VASQUEZ FERNANDEZ</t>
  </si>
  <si>
    <t>MANTTO BIENES MUNICIPALES</t>
  </si>
  <si>
    <t>CEMENTERIO</t>
  </si>
  <si>
    <t>SAMUEL ARTURO RODRIGUEZ CHAVEZ</t>
  </si>
  <si>
    <t>SUB-ADMINISTRADOR</t>
  </si>
  <si>
    <t>CENTRO DE DESARROLLO INTEGRAL MPAL.</t>
  </si>
  <si>
    <t>COBRADO DE SERVICIOS SANITARIOS PARQUECITO</t>
  </si>
  <si>
    <t>GREGORIO ALEJADRO MAGAÑA QUINTANILLA</t>
  </si>
  <si>
    <t>SANDRA ADILIA VELASQUEZ GARCIA C/P SANDRA ADILIA LOBOS GARCIA</t>
  </si>
  <si>
    <t>CECILIA ELIZABETH MEZQUITA SANABRIA</t>
  </si>
  <si>
    <t>ENCARGADA INVENTARIO</t>
  </si>
  <si>
    <t>ENCARGADA REPUESTOS</t>
  </si>
  <si>
    <t>LUIS ENRIQUE CASTANEDA GUTIERREZ</t>
  </si>
  <si>
    <t>MECANICO DE PRIMERA</t>
  </si>
  <si>
    <t>AUXILIAR DE JARDINERO</t>
  </si>
  <si>
    <t>MECANICO OBRA DE BANCO</t>
  </si>
  <si>
    <t>WALTER ERNESTO SANABRIA MONTERROSA</t>
  </si>
  <si>
    <t>EDGAR MANUEL SOL AGUILAR</t>
  </si>
  <si>
    <t>BELIZARIO ADALBERTO UMAÑA GUTIERRES</t>
  </si>
  <si>
    <t>JUAN CARLOS CERNA PAES</t>
  </si>
  <si>
    <t>CHRISTIAN ALEXANDER PACHECO LEMUS</t>
  </si>
  <si>
    <t>WILLIAN ARMANDO VILLANUEVA ROSALES</t>
  </si>
  <si>
    <t>VETERINARIO</t>
  </si>
  <si>
    <t>CLINICA DE MERCADO</t>
  </si>
  <si>
    <t>COORDINADOR DISEÑO GRAFICO</t>
  </si>
  <si>
    <t>NORA ELIZABETH  FLORES CABRERA</t>
  </si>
  <si>
    <t>PLANTA TRITURADORAY MEZCLA DE ASFALTO</t>
  </si>
  <si>
    <t>RICARDO BAUDILIO PINEDA</t>
  </si>
  <si>
    <t>De empresas privadas no financiera</t>
  </si>
  <si>
    <t>DE EMPRESAS PRIVADA NO FINANCIERAS</t>
  </si>
  <si>
    <t>DE EMPRESAS PRIVADAS NO FINANCIERAS</t>
  </si>
  <si>
    <t>MAQUINARIA y EQUIPO DE PRODUCCION</t>
  </si>
  <si>
    <t>RINA ELIZABETH TEJADA DE TORRES</t>
  </si>
  <si>
    <t>INSTRUCTOR DE AERÓBICOS</t>
  </si>
  <si>
    <t>INSTRUCTOR DE DEPORTES</t>
  </si>
  <si>
    <t>PROFESOR DE MUSICA</t>
  </si>
  <si>
    <t>KENNIA XIOMARA GUZMAN</t>
  </si>
  <si>
    <t>Vacaciones</t>
  </si>
  <si>
    <t>AFP</t>
  </si>
  <si>
    <t>EXTRAORDINARIO</t>
  </si>
  <si>
    <t>APLICA</t>
  </si>
  <si>
    <t>cuales cargos aplica las vacaciones anuales</t>
  </si>
  <si>
    <t>SALARIO MENSUAL</t>
  </si>
  <si>
    <t>MOZO (MIQUERO)</t>
  </si>
  <si>
    <t>Cant.</t>
  </si>
  <si>
    <t>10</t>
  </si>
  <si>
    <t>4</t>
  </si>
  <si>
    <t>Nombre del Cargo o Puesto</t>
  </si>
  <si>
    <t>51</t>
  </si>
  <si>
    <t>min</t>
  </si>
  <si>
    <t>max</t>
  </si>
  <si>
    <t>sumatoria</t>
  </si>
  <si>
    <t xml:space="preserve">CUSTODIO </t>
  </si>
  <si>
    <t>COBRADOR SERVICIOS</t>
  </si>
  <si>
    <t>GUARDA PARQUES</t>
  </si>
  <si>
    <t>COBRADO DE SERVICIOS SANITARIOS</t>
  </si>
  <si>
    <t>JOSE MANUEL MARTINEZ GARCIA</t>
  </si>
  <si>
    <t>MEZCLADORA CONCRETERA Y BLOQUERA</t>
  </si>
  <si>
    <t>AUXILIAR DE SOLDADOR</t>
  </si>
  <si>
    <t>ROSA MELIDA ARAGON SANDOVAL</t>
  </si>
  <si>
    <t>SUPLENTE</t>
  </si>
  <si>
    <t>HEIDI LICETH MONZON MAGAÑA</t>
  </si>
  <si>
    <t>AUX. MNTTO. DE POLIDEPORTIVO</t>
  </si>
  <si>
    <t>TECNICO EN AGRICULTURA Y GANADERIA</t>
  </si>
  <si>
    <t>CARLOS ALEXANDER LEMUS RAMIREZ</t>
  </si>
  <si>
    <t>SILVIA MARIBEL ACOSTA SANTOS</t>
  </si>
  <si>
    <t>FORMULADOR DE CARPETAS</t>
  </si>
  <si>
    <t>WENDY YAMILET ORTIZ MAGAÑA</t>
  </si>
  <si>
    <t>ISRAEL ALFONSO GALICIA GARCIA</t>
  </si>
  <si>
    <t>CESAR ANTONIO PAZ PAYES</t>
  </si>
  <si>
    <t>RAFAEL ANTONIO HENRIQUEZ RODRIGUEZ</t>
  </si>
  <si>
    <t>ISRAEL ISAIAS CASTILLO GUILLEN</t>
  </si>
  <si>
    <t>FERMIN LUCIANO GUEVARA LIMA</t>
  </si>
  <si>
    <t>REMBER DE JESUS GARCIA CRISTALES</t>
  </si>
  <si>
    <t>EZEQUIEL ANTONIO HIDALGO MARTINEZ</t>
  </si>
  <si>
    <t>JOSE NOE OCOTAN LIPE</t>
  </si>
  <si>
    <t>MARIO HUMBERTO MEJIA GRANADINO</t>
  </si>
  <si>
    <t>SAUL OMAR TORRES MARROQUIN</t>
  </si>
  <si>
    <t>DANILO ALFREDO COLOCHO CARLOS</t>
  </si>
  <si>
    <t>CARLOS ALBERTO ESTRADA PACHECO</t>
  </si>
  <si>
    <t>JOSE ALBERTO VASQUEZ JIMENEZ</t>
  </si>
  <si>
    <t>ELIZARDO BALMORE PACHECO JACO</t>
  </si>
  <si>
    <t>ROBERTO CARLOS PALMA GARCIA</t>
  </si>
  <si>
    <t>JAIRO ALEXANDER RECINOS NOLASCO</t>
  </si>
  <si>
    <t>ELMER ALONSO CASTILLO MARROQUIN</t>
  </si>
  <si>
    <t>SUPERVISOR DE PROYECTOS</t>
  </si>
  <si>
    <t>JOSE RAFAEL LEMUS MAGAÑA</t>
  </si>
  <si>
    <t>JEFE DE PLANTA</t>
  </si>
  <si>
    <t>CLAUDIA VICTORIA BARRERA DE CUELLAR</t>
  </si>
  <si>
    <t>MAYCOL RENE MARTINEZ CORNEJO</t>
  </si>
  <si>
    <t>HECTOR OMAR MEJIA MEJIA</t>
  </si>
  <si>
    <t>SUNNY JENNIFER BACARO DE MORAN</t>
  </si>
  <si>
    <t>SONIA MARIXA MATA LAINES</t>
  </si>
  <si>
    <t>SERVICIOS GENERALES 2</t>
  </si>
  <si>
    <t>LUIS ALBERTO SALAZAR ESTEBEZ</t>
  </si>
  <si>
    <t>DENIS ANTONIO ARRIOLA GUERRA</t>
  </si>
  <si>
    <t>FREDY ALFONSO MARROQUIN TEJADA</t>
  </si>
  <si>
    <t>ELMER ALBERTO GUERRA RODRIGUEZ</t>
  </si>
  <si>
    <t>ELECTRO MECANICO</t>
  </si>
  <si>
    <t>LUIS ANTONIO AGUILAR CORNEJO</t>
  </si>
  <si>
    <t>MIGUEL ERNESTO DERAS CALDERON</t>
  </si>
  <si>
    <t>NOEL ALFREDO SANDOVAL RAMIREZ</t>
  </si>
  <si>
    <t>ALEXANDER VASQUEZ</t>
  </si>
  <si>
    <t>JULIO ANTONIO HERRERA GALDAMEZ</t>
  </si>
  <si>
    <t>GUSTAVO LEON HERRERA</t>
  </si>
  <si>
    <t>DAVID SALVADOR MONTERROZA RUANO</t>
  </si>
  <si>
    <t>JOSE MANUEL MARTINEZ RUIZ</t>
  </si>
  <si>
    <t>CESAR TULIO CABRERA LEMUS</t>
  </si>
  <si>
    <t>ALVARO ANTONIO GUERRA ROSALES</t>
  </si>
  <si>
    <t>EDWIN ADIN RAMOS PORTILLO</t>
  </si>
  <si>
    <t>HUMBERTO EMILIO GARCIA</t>
  </si>
  <si>
    <t>WILFREDO ANTONIO SANDOVAL PEREZ</t>
  </si>
  <si>
    <t>LUIS OSMIN BOJORQUEZ</t>
  </si>
  <si>
    <t>CONTROLADOR DE MATERIALES</t>
  </si>
  <si>
    <t>OSCAR ERNESTO CALDERON CARBALLO</t>
  </si>
  <si>
    <t>NAHUM OSEAS ALVAREZ CHEGUEN</t>
  </si>
  <si>
    <t>NOE JONATAN ALMENDARES GOMEZ</t>
  </si>
  <si>
    <t>JONATHAN ANTONIO SANABRIA GALDAMEZ</t>
  </si>
  <si>
    <t>ROBERTO MORALES RIVAS</t>
  </si>
  <si>
    <t>SANTIAGO MENJIVAR OSORIO</t>
  </si>
  <si>
    <t>NELSON ARMANDO MONZON</t>
  </si>
  <si>
    <t>OSCAR ROBERTO CALDERON</t>
  </si>
  <si>
    <t>JOSE ODILIO RAMIREZ POLANCO</t>
  </si>
  <si>
    <t>TECNICO EN SISTEMAS</t>
  </si>
  <si>
    <t>MAURICIO GIOVANY ROSALES HERNANDEZ</t>
  </si>
  <si>
    <t>RUBEN CERNA OSORIO</t>
  </si>
  <si>
    <t>PEDRO ANTONIO GUERRA ROSALES</t>
  </si>
  <si>
    <t>OSCAR ANTONIO MEZQUITA SANABRIA</t>
  </si>
  <si>
    <t>NAHUN HERIBERTO REYES ZALDAÑA</t>
  </si>
  <si>
    <t>Proyección de Recursos Humanos para el Año 2017 ; Personal por Ley de Salarios y Contrato</t>
  </si>
  <si>
    <t>Proyección de Recursos Humanos para el Año 2017</t>
  </si>
  <si>
    <t>PLAZAS VACANTES 2017</t>
  </si>
  <si>
    <t>IMPUESTOS, TASAS Y DERECHOS</t>
  </si>
  <si>
    <t>IMPUESTOS, TASAS Y DERECHOS DIVERSOS</t>
  </si>
  <si>
    <t>ARRENDAMIENTO POR EL USO DE BIENES INTANGIBLES</t>
  </si>
  <si>
    <t>NOAFP</t>
  </si>
  <si>
    <t>Salario Mensual</t>
  </si>
  <si>
    <t>Institución Previsional</t>
  </si>
  <si>
    <t>CALCULO POR VACACIONES ANUALES</t>
  </si>
  <si>
    <t>ISPFA</t>
  </si>
  <si>
    <t>CALCULO EXTRAORDINARIO</t>
  </si>
  <si>
    <t>JAIME ALBERTO VILLALOBOS AGUILAR</t>
  </si>
  <si>
    <t>CARLOS ERNESTO LOPEZ SANCHEZ</t>
  </si>
  <si>
    <t>HERMAN NIVARDO PADILLA FLORES</t>
  </si>
  <si>
    <t>OPERADOR DE RODO</t>
  </si>
  <si>
    <t>MARTA ALICIA ROMERO RIVAS</t>
  </si>
  <si>
    <t>MECANICO DE OBRA DE BANCO</t>
  </si>
  <si>
    <t>ELSA MONTERROZA GUERRA</t>
  </si>
  <si>
    <t>INFORMATICA</t>
  </si>
  <si>
    <t>UNIDAD DE INFORMATICA</t>
  </si>
  <si>
    <t>IMPRESIONES, PUBLICACIONES Y REPRODUCCIONES</t>
  </si>
  <si>
    <t>40 que se nivelaron a 300, planilla incrementa en $17,793.00</t>
  </si>
  <si>
    <t xml:space="preserve"> -  VACANTE - MANUEL DE JESUS NIÑO BARRIENTOS</t>
  </si>
  <si>
    <t>- VACANTE - MIGUEL ANGEL PERAZA</t>
  </si>
  <si>
    <t xml:space="preserve">389 que se incrementan con 50, planillca aumenta en </t>
  </si>
  <si>
    <t>GERENTE GENERAL</t>
  </si>
  <si>
    <t>TECNICO UACI</t>
  </si>
  <si>
    <t>SUB-DIRECTOR</t>
  </si>
  <si>
    <t>JEFE PROM SOC.</t>
  </si>
  <si>
    <t>PROFESOR C.E. CTON. SAN MIGUEL INGENIO</t>
  </si>
  <si>
    <t>PROFESORA</t>
  </si>
  <si>
    <t>PROMOTOR SOCIAL</t>
  </si>
  <si>
    <t>ENCARGADO CASA COMUNAL</t>
  </si>
  <si>
    <t>ENCARGADO COMPLEJO DEPORTIVO</t>
  </si>
  <si>
    <t>ENCARGADO ESTADIO MUNICIPAL</t>
  </si>
  <si>
    <t>INSTRUCTOR DE AEROBICOS</t>
  </si>
  <si>
    <t>AUXILIAR MANTENIMIENTO POLIDEPORTIVO</t>
  </si>
  <si>
    <t>ENCARGADO DE DEPORTES</t>
  </si>
  <si>
    <t>TEC. EN AGRICULTURA Y GANADERIA</t>
  </si>
  <si>
    <t>CHEQUEADOR BOTADERO DE BASURA</t>
  </si>
  <si>
    <t>ENCARGADO MANTENIMIENTO  MAQUINARIA Y EQUIPO PESADO</t>
  </si>
  <si>
    <t>ENCARGADO MANTENIMIENTO  VIAS PUBLICAS</t>
  </si>
  <si>
    <t>ENCARGADO DE COMBUSTIBLE</t>
  </si>
  <si>
    <t>ENCARGADA DE INVENTARIO</t>
  </si>
  <si>
    <t>MECANICO PRIMERA</t>
  </si>
  <si>
    <t>AUXILIAR JARDINERO</t>
  </si>
  <si>
    <t>MOZO (MIKERO)</t>
  </si>
  <si>
    <t>SUB- ADMINISTRADOR</t>
  </si>
  <si>
    <t>Derechos Diversos</t>
  </si>
  <si>
    <t>EJERCICIO FISCAL 2019</t>
  </si>
  <si>
    <t>Ejercicio Financiero Fiscal: 2019</t>
  </si>
  <si>
    <t>Proyección de Recursos Humanos para el Año 2019</t>
  </si>
  <si>
    <t>COORDINADOR DE CSSO</t>
  </si>
  <si>
    <t>GESTOR  DE EMPLEO</t>
  </si>
  <si>
    <t>PROFESORA DEL CENTRO DE CAPACITACION ESPECIAL</t>
  </si>
  <si>
    <t>JEFE DEPTO.</t>
  </si>
  <si>
    <t>ENCARGADO DE PROY. ELECTRICOS</t>
  </si>
  <si>
    <t>ENCARGADO DE MTTO. ELECTRICO</t>
  </si>
  <si>
    <t>ENCARGADO DE ALUM. PUBLICO</t>
  </si>
  <si>
    <t>ENCARGADO DE LOGISTICA</t>
  </si>
  <si>
    <t>ENCARGADA DE REPUESTOS</t>
  </si>
  <si>
    <t>REVISADOR</t>
  </si>
  <si>
    <t>TECNICO EN ELECTRONICA</t>
  </si>
  <si>
    <t/>
  </si>
  <si>
    <t>ADMINISTRADOR DE CEMENTERIOS MUNICIPALES</t>
  </si>
  <si>
    <t>COORDINADOR DE DISEÑO GRAFICO</t>
  </si>
  <si>
    <t>TECNICO DE MANTENIMIENTO</t>
  </si>
  <si>
    <t>Seg.Soc.Pub.</t>
  </si>
  <si>
    <t>ADMINISTRADOR CAMM</t>
  </si>
  <si>
    <t>ADMINISTRADOR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</si>
</sst>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¢&quot;* #,##0_);_(&quot;¢&quot;* \(#,##0\);_(&quot;¢&quot;* &quot;-&quot;_);_(@_)"/>
    <numFmt numFmtId="167" formatCode="_-[$€-2]* #,##0.00_-;\-[$€-2]* #,##0.00_-;_-[$€-2]* &quot;-&quot;??_-"/>
    <numFmt numFmtId="168" formatCode="_([$$-409]* #,##0.00_);_([$$-409]* \(#,##0.00\);_([$$-409]* &quot;-&quot;??_);_(@_)"/>
    <numFmt numFmtId="169" formatCode="_-[$$-409]* #,##0.00_ ;_-[$$-409]* \-#,##0.00\ ;_-[$$-409]* &quot;-&quot;??_ ;_-@_ "/>
    <numFmt numFmtId="170" formatCode="_-[$$-440A]* #,##0.00_ ;_-[$$-440A]* \-#,##0.00\ ;_-[$$-440A]* &quot;-&quot;??_ ;_-@_ "/>
    <numFmt numFmtId="171" formatCode="&quot;$&quot;#,##0.00"/>
    <numFmt numFmtId="172" formatCode="_([$$-440A]* #,##0.00_);_([$$-440A]* \(#,##0.00\);_([$$-440A]* &quot;-&quot;??_);_(@_)"/>
    <numFmt numFmtId="173" formatCode="_([$$-440A]* #,##0_);_([$$-440A]* \(#,##0\);_([$$-440A]* &quot;-&quot;_);_(@_)"/>
    <numFmt numFmtId="174" formatCode="_([$$-440A]* #,##0.00_);_([$$-440A]* \(#,##0.00\);_([$$-440A]* &quot;-&quot;_);_(@_)"/>
    <numFmt numFmtId="175" formatCode="_([$$-440A]* #,##0.000_);_([$$-440A]* \(#,##0.000\);_([$$-440A]* &quot;-&quot;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20" fillId="0" borderId="0">
      <alignment vertical="top"/>
    </xf>
    <xf numFmtId="167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10" fillId="0" borderId="0"/>
    <xf numFmtId="0" fontId="10" fillId="0" borderId="0"/>
    <xf numFmtId="0" fontId="30" fillId="0" borderId="0"/>
    <xf numFmtId="0" fontId="10" fillId="3" borderId="30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1" applyNumberFormat="0" applyFill="0" applyAlignment="0" applyProtection="0"/>
    <xf numFmtId="0" fontId="23" fillId="0" borderId="1" applyNumberFormat="0" applyFill="0" applyAlignment="0" applyProtection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41" fillId="0" borderId="0"/>
    <xf numFmtId="165" fontId="41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94">
    <xf numFmtId="0" fontId="0" fillId="0" borderId="0" xfId="0"/>
    <xf numFmtId="0" fontId="0" fillId="0" borderId="0" xfId="0" applyBorder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0" fontId="9" fillId="0" borderId="3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5" fontId="0" fillId="0" borderId="0" xfId="0" applyNumberFormat="1"/>
    <xf numFmtId="0" fontId="0" fillId="0" borderId="0" xfId="0" applyBorder="1"/>
    <xf numFmtId="0" fontId="9" fillId="0" borderId="0" xfId="0" applyFont="1" applyBorder="1"/>
    <xf numFmtId="0" fontId="10" fillId="0" borderId="0" xfId="0" applyFont="1" applyFill="1" applyBorder="1"/>
    <xf numFmtId="0" fontId="14" fillId="0" borderId="0" xfId="0" applyFont="1" applyBorder="1"/>
    <xf numFmtId="0" fontId="0" fillId="0" borderId="2" xfId="0" applyBorder="1"/>
    <xf numFmtId="0" fontId="9" fillId="0" borderId="0" xfId="0" applyFont="1" applyFill="1" applyBorder="1" applyAlignment="1">
      <alignment horizontal="left"/>
    </xf>
    <xf numFmtId="165" fontId="0" fillId="0" borderId="0" xfId="5" applyFont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/>
    <xf numFmtId="0" fontId="9" fillId="0" borderId="23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center"/>
    </xf>
    <xf numFmtId="0" fontId="9" fillId="0" borderId="25" xfId="0" applyFont="1" applyFill="1" applyBorder="1"/>
    <xf numFmtId="4" fontId="9" fillId="0" borderId="0" xfId="2" applyNumberFormat="1" applyFont="1" applyBorder="1" applyProtection="1">
      <protection hidden="1"/>
    </xf>
    <xf numFmtId="173" fontId="10" fillId="0" borderId="0" xfId="0" applyNumberFormat="1" applyFont="1" applyFill="1" applyBorder="1"/>
    <xf numFmtId="168" fontId="10" fillId="0" borderId="0" xfId="0" applyNumberFormat="1" applyFont="1" applyFill="1" applyBorder="1"/>
    <xf numFmtId="169" fontId="10" fillId="0" borderId="0" xfId="0" applyNumberFormat="1" applyFont="1" applyFill="1" applyBorder="1"/>
    <xf numFmtId="165" fontId="0" fillId="0" borderId="0" xfId="5" applyFont="1" applyFill="1" applyBorder="1"/>
    <xf numFmtId="165" fontId="9" fillId="0" borderId="0" xfId="5" applyFont="1"/>
    <xf numFmtId="165" fontId="0" fillId="0" borderId="0" xfId="5" applyFont="1" applyFill="1"/>
    <xf numFmtId="168" fontId="25" fillId="0" borderId="0" xfId="5" applyNumberFormat="1" applyFont="1" applyFill="1" applyBorder="1" applyAlignment="1">
      <alignment horizontal="center"/>
    </xf>
    <xf numFmtId="0" fontId="25" fillId="0" borderId="0" xfId="0" applyFont="1" applyFill="1" applyBorder="1"/>
    <xf numFmtId="168" fontId="26" fillId="0" borderId="0" xfId="5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1" fontId="0" fillId="0" borderId="0" xfId="0" applyNumberFormat="1" applyFill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173" fontId="0" fillId="0" borderId="0" xfId="0" applyNumberFormat="1" applyFill="1"/>
    <xf numFmtId="165" fontId="0" fillId="0" borderId="0" xfId="0" applyNumberFormat="1" applyFill="1"/>
    <xf numFmtId="174" fontId="0" fillId="0" borderId="0" xfId="0" applyNumberFormat="1" applyFill="1"/>
    <xf numFmtId="172" fontId="0" fillId="0" borderId="0" xfId="0" applyNumberFormat="1" applyFill="1"/>
    <xf numFmtId="0" fontId="0" fillId="0" borderId="0" xfId="0" applyFill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3" fontId="0" fillId="0" borderId="0" xfId="0" applyNumberFormat="1" applyFill="1"/>
    <xf numFmtId="49" fontId="0" fillId="0" borderId="0" xfId="0" applyNumberFormat="1" applyFill="1"/>
    <xf numFmtId="49" fontId="0" fillId="0" borderId="25" xfId="0" applyNumberFormat="1" applyFill="1" applyBorder="1" applyAlignment="1">
      <alignment horizontal="center"/>
    </xf>
    <xf numFmtId="43" fontId="8" fillId="0" borderId="25" xfId="9" applyFill="1" applyBorder="1"/>
    <xf numFmtId="4" fontId="0" fillId="0" borderId="0" xfId="0" applyNumberFormat="1" applyFill="1"/>
    <xf numFmtId="0" fontId="29" fillId="0" borderId="0" xfId="0" applyFont="1" applyFill="1"/>
    <xf numFmtId="49" fontId="0" fillId="0" borderId="25" xfId="0" applyNumberFormat="1" applyFill="1" applyBorder="1"/>
    <xf numFmtId="0" fontId="11" fillId="0" borderId="0" xfId="0" applyFont="1" applyFill="1" applyAlignment="1">
      <alignment horizontal="right"/>
    </xf>
    <xf numFmtId="4" fontId="31" fillId="0" borderId="0" xfId="0" applyNumberFormat="1" applyFont="1" applyFill="1"/>
    <xf numFmtId="0" fontId="9" fillId="0" borderId="25" xfId="0" applyFont="1" applyFill="1" applyBorder="1" applyAlignment="1">
      <alignment horizontal="left"/>
    </xf>
    <xf numFmtId="165" fontId="28" fillId="0" borderId="0" xfId="0" applyNumberFormat="1" applyFont="1" applyFill="1"/>
    <xf numFmtId="165" fontId="19" fillId="0" borderId="0" xfId="0" applyNumberFormat="1" applyFont="1" applyFill="1"/>
    <xf numFmtId="0" fontId="32" fillId="0" borderId="0" xfId="17" applyFont="1" applyFill="1" applyBorder="1"/>
    <xf numFmtId="0" fontId="32" fillId="0" borderId="0" xfId="17" applyFont="1" applyFill="1" applyBorder="1" applyAlignment="1">
      <alignment wrapText="1"/>
    </xf>
    <xf numFmtId="44" fontId="32" fillId="0" borderId="0" xfId="10" applyNumberFormat="1" applyFont="1" applyFill="1" applyBorder="1"/>
    <xf numFmtId="49" fontId="32" fillId="0" borderId="0" xfId="17" quotePrefix="1" applyNumberFormat="1" applyFont="1" applyFill="1" applyBorder="1" applyAlignment="1">
      <alignment horizontal="center"/>
    </xf>
    <xf numFmtId="0" fontId="32" fillId="0" borderId="0" xfId="17" applyFont="1" applyFill="1" applyBorder="1" applyAlignment="1">
      <alignment horizontal="left"/>
    </xf>
    <xf numFmtId="0" fontId="32" fillId="0" borderId="0" xfId="17" applyFont="1" applyFill="1" applyBorder="1" applyAlignment="1"/>
    <xf numFmtId="44" fontId="32" fillId="0" borderId="0" xfId="10" applyNumberFormat="1" applyFont="1" applyFill="1" applyBorder="1" applyAlignment="1"/>
    <xf numFmtId="4" fontId="10" fillId="0" borderId="0" xfId="0" applyNumberFormat="1" applyFont="1" applyFill="1"/>
    <xf numFmtId="173" fontId="10" fillId="0" borderId="0" xfId="0" applyNumberFormat="1" applyFont="1" applyFill="1" applyBorder="1" applyAlignment="1">
      <alignment horizontal="center" wrapText="1"/>
    </xf>
    <xf numFmtId="173" fontId="10" fillId="0" borderId="0" xfId="8" applyNumberFormat="1" applyFont="1" applyFill="1" applyBorder="1"/>
    <xf numFmtId="171" fontId="10" fillId="0" borderId="0" xfId="0" applyNumberFormat="1" applyFont="1" applyFill="1" applyBorder="1"/>
    <xf numFmtId="174" fontId="0" fillId="0" borderId="9" xfId="5" applyNumberFormat="1" applyFont="1" applyFill="1" applyBorder="1"/>
    <xf numFmtId="174" fontId="0" fillId="0" borderId="25" xfId="5" applyNumberFormat="1" applyFont="1" applyFill="1" applyBorder="1"/>
    <xf numFmtId="174" fontId="0" fillId="0" borderId="10" xfId="5" applyNumberFormat="1" applyFont="1" applyFill="1" applyBorder="1"/>
    <xf numFmtId="174" fontId="0" fillId="0" borderId="0" xfId="5" applyNumberFormat="1" applyFont="1" applyFill="1"/>
    <xf numFmtId="174" fontId="0" fillId="0" borderId="13" xfId="5" applyNumberFormat="1" applyFont="1" applyFill="1" applyBorder="1"/>
    <xf numFmtId="174" fontId="0" fillId="0" borderId="12" xfId="5" applyNumberFormat="1" applyFont="1" applyFill="1" applyBorder="1"/>
    <xf numFmtId="174" fontId="10" fillId="0" borderId="12" xfId="5" quotePrefix="1" applyNumberFormat="1" applyFont="1" applyFill="1" applyBorder="1"/>
    <xf numFmtId="174" fontId="0" fillId="0" borderId="14" xfId="5" applyNumberFormat="1" applyFont="1" applyFill="1" applyBorder="1"/>
    <xf numFmtId="170" fontId="0" fillId="0" borderId="0" xfId="0" applyNumberFormat="1" applyFill="1"/>
    <xf numFmtId="174" fontId="10" fillId="0" borderId="0" xfId="0" applyNumberFormat="1" applyFont="1" applyFill="1" applyBorder="1"/>
    <xf numFmtId="175" fontId="10" fillId="0" borderId="0" xfId="0" applyNumberFormat="1" applyFont="1" applyFill="1"/>
    <xf numFmtId="171" fontId="0" fillId="0" borderId="0" xfId="0" applyNumberFormat="1" applyBorder="1"/>
    <xf numFmtId="49" fontId="32" fillId="0" borderId="0" xfId="17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4" fillId="0" borderId="0" xfId="23" applyFont="1"/>
    <xf numFmtId="0" fontId="32" fillId="5" borderId="0" xfId="17" applyFont="1" applyFill="1" applyBorder="1" applyAlignment="1">
      <alignment horizontal="left"/>
    </xf>
    <xf numFmtId="0" fontId="35" fillId="0" borderId="0" xfId="17" applyFont="1" applyFill="1" applyBorder="1"/>
    <xf numFmtId="0" fontId="32" fillId="0" borderId="0" xfId="17" applyFont="1" applyFill="1" applyBorder="1" applyAlignment="1">
      <alignment horizontal="left" wrapText="1"/>
    </xf>
    <xf numFmtId="1" fontId="32" fillId="0" borderId="0" xfId="17" applyNumberFormat="1" applyFont="1" applyFill="1" applyBorder="1" applyAlignment="1"/>
    <xf numFmtId="1" fontId="32" fillId="0" borderId="0" xfId="17" applyNumberFormat="1" applyFont="1" applyFill="1" applyBorder="1" applyAlignment="1">
      <alignment horizontal="left"/>
    </xf>
    <xf numFmtId="44" fontId="32" fillId="0" borderId="0" xfId="10" quotePrefix="1" applyNumberFormat="1" applyFont="1" applyFill="1" applyBorder="1"/>
    <xf numFmtId="0" fontId="8" fillId="0" borderId="0" xfId="0" applyFont="1" applyFill="1" applyBorder="1"/>
    <xf numFmtId="0" fontId="35" fillId="0" borderId="0" xfId="17" applyFont="1" applyFill="1" applyBorder="1" applyAlignment="1"/>
    <xf numFmtId="0" fontId="35" fillId="0" borderId="0" xfId="17" applyFont="1" applyFill="1" applyBorder="1" applyAlignment="1">
      <alignment horizontal="left"/>
    </xf>
    <xf numFmtId="0" fontId="35" fillId="5" borderId="0" xfId="17" applyFont="1" applyFill="1" applyBorder="1" applyAlignment="1"/>
    <xf numFmtId="44" fontId="10" fillId="0" borderId="0" xfId="0" applyNumberFormat="1" applyFont="1" applyFill="1" applyBorder="1"/>
    <xf numFmtId="44" fontId="9" fillId="0" borderId="22" xfId="0" applyNumberFormat="1" applyFont="1" applyFill="1" applyBorder="1"/>
    <xf numFmtId="0" fontId="32" fillId="5" borderId="0" xfId="17" applyFont="1" applyFill="1" applyBorder="1"/>
    <xf numFmtId="0" fontId="32" fillId="5" borderId="0" xfId="17" applyFont="1" applyFill="1" applyBorder="1" applyAlignment="1"/>
    <xf numFmtId="0" fontId="32" fillId="0" borderId="0" xfId="17" quotePrefix="1" applyNumberFormat="1" applyFont="1" applyFill="1" applyBorder="1" applyAlignment="1">
      <alignment horizontal="center"/>
    </xf>
    <xf numFmtId="44" fontId="32" fillId="0" borderId="0" xfId="17" quotePrefix="1" applyNumberFormat="1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center" vertical="center" wrapText="1"/>
    </xf>
    <xf numFmtId="0" fontId="10" fillId="0" borderId="25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32" fillId="0" borderId="0" xfId="17" quotePrefix="1" applyNumberFormat="1" applyFont="1" applyFill="1" applyBorder="1" applyAlignment="1"/>
    <xf numFmtId="0" fontId="32" fillId="0" borderId="0" xfId="17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168" fontId="25" fillId="6" borderId="0" xfId="5" applyNumberFormat="1" applyFont="1" applyFill="1" applyBorder="1" applyAlignment="1">
      <alignment horizontal="center"/>
    </xf>
    <xf numFmtId="44" fontId="32" fillId="6" borderId="0" xfId="10" applyNumberFormat="1" applyFont="1" applyFill="1" applyBorder="1"/>
    <xf numFmtId="44" fontId="32" fillId="6" borderId="0" xfId="10" applyNumberFormat="1" applyFont="1" applyFill="1" applyBorder="1" applyAlignment="1"/>
    <xf numFmtId="44" fontId="35" fillId="6" borderId="0" xfId="10" applyNumberFormat="1" applyFont="1" applyFill="1" applyBorder="1"/>
    <xf numFmtId="44" fontId="32" fillId="6" borderId="0" xfId="10" quotePrefix="1" applyNumberFormat="1" applyFont="1" applyFill="1" applyBorder="1"/>
    <xf numFmtId="0" fontId="10" fillId="6" borderId="0" xfId="0" applyFont="1" applyFill="1" applyBorder="1"/>
    <xf numFmtId="168" fontId="26" fillId="6" borderId="0" xfId="5" applyNumberFormat="1" applyFont="1" applyFill="1" applyBorder="1" applyAlignment="1">
      <alignment horizontal="center"/>
    </xf>
    <xf numFmtId="44" fontId="32" fillId="5" borderId="0" xfId="10" applyNumberFormat="1" applyFont="1" applyFill="1" applyBorder="1"/>
    <xf numFmtId="44" fontId="35" fillId="5" borderId="0" xfId="10" applyNumberFormat="1" applyFont="1" applyFill="1" applyBorder="1"/>
    <xf numFmtId="44" fontId="32" fillId="5" borderId="0" xfId="10" applyNumberFormat="1" applyFont="1" applyFill="1" applyBorder="1" applyAlignment="1"/>
    <xf numFmtId="0" fontId="32" fillId="5" borderId="0" xfId="17" applyFont="1" applyFill="1" applyBorder="1" applyAlignment="1">
      <alignment wrapText="1"/>
    </xf>
    <xf numFmtId="171" fontId="8" fillId="0" borderId="0" xfId="0" applyNumberFormat="1" applyFont="1" applyFill="1" applyBorder="1"/>
    <xf numFmtId="168" fontId="32" fillId="0" borderId="0" xfId="5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8" fillId="0" borderId="0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10" borderId="0" xfId="0" applyFill="1"/>
    <xf numFmtId="0" fontId="33" fillId="10" borderId="0" xfId="0" applyFont="1" applyFill="1"/>
    <xf numFmtId="0" fontId="40" fillId="10" borderId="0" xfId="0" applyFont="1" applyFill="1"/>
    <xf numFmtId="0" fontId="9" fillId="0" borderId="0" xfId="34" applyFont="1" applyFill="1" applyBorder="1" applyAlignment="1">
      <alignment horizontal="center"/>
    </xf>
    <xf numFmtId="0" fontId="14" fillId="0" borderId="0" xfId="34" applyFont="1" applyFill="1" applyBorder="1" applyAlignment="1">
      <alignment horizontal="center"/>
    </xf>
    <xf numFmtId="0" fontId="8" fillId="0" borderId="0" xfId="34" applyFont="1" applyFill="1" applyBorder="1"/>
    <xf numFmtId="0" fontId="8" fillId="0" borderId="0" xfId="34" applyFont="1" applyFill="1" applyAlignment="1">
      <alignment horizontal="center"/>
    </xf>
    <xf numFmtId="0" fontId="21" fillId="0" borderId="0" xfId="34" applyFont="1" applyFill="1" applyBorder="1" applyAlignment="1">
      <alignment horizontal="left"/>
    </xf>
    <xf numFmtId="0" fontId="12" fillId="0" borderId="21" xfId="34" applyFont="1" applyFill="1" applyBorder="1" applyAlignment="1">
      <alignment horizontal="center" vertical="center"/>
    </xf>
    <xf numFmtId="0" fontId="13" fillId="0" borderId="0" xfId="34" applyFont="1" applyFill="1" applyBorder="1" applyAlignment="1">
      <alignment horizontal="center" vertical="center"/>
    </xf>
    <xf numFmtId="0" fontId="12" fillId="0" borderId="0" xfId="34" applyFont="1" applyFill="1" applyBorder="1" applyAlignment="1">
      <alignment horizontal="center" vertical="center"/>
    </xf>
    <xf numFmtId="10" fontId="12" fillId="0" borderId="9" xfId="34" applyNumberFormat="1" applyFont="1" applyFill="1" applyBorder="1" applyAlignment="1">
      <alignment horizontal="center"/>
    </xf>
    <xf numFmtId="9" fontId="12" fillId="0" borderId="9" xfId="34" applyNumberFormat="1" applyFont="1" applyFill="1" applyBorder="1" applyAlignment="1">
      <alignment horizontal="center"/>
    </xf>
    <xf numFmtId="0" fontId="12" fillId="0" borderId="18" xfId="34" applyFont="1" applyFill="1" applyBorder="1" applyAlignment="1">
      <alignment horizontal="center" vertical="center"/>
    </xf>
    <xf numFmtId="10" fontId="12" fillId="0" borderId="10" xfId="34" applyNumberFormat="1" applyFont="1" applyFill="1" applyBorder="1" applyAlignment="1">
      <alignment horizontal="center"/>
    </xf>
    <xf numFmtId="10" fontId="12" fillId="0" borderId="10" xfId="34" applyNumberFormat="1" applyFont="1" applyFill="1" applyBorder="1" applyAlignment="1">
      <alignment horizontal="center" vertical="center" wrapText="1"/>
    </xf>
    <xf numFmtId="0" fontId="12" fillId="0" borderId="10" xfId="34" applyFont="1" applyFill="1" applyBorder="1" applyAlignment="1">
      <alignment horizontal="center"/>
    </xf>
    <xf numFmtId="0" fontId="32" fillId="0" borderId="0" xfId="35" applyFont="1" applyFill="1" applyBorder="1" applyAlignment="1">
      <alignment horizontal="left"/>
    </xf>
    <xf numFmtId="0" fontId="34" fillId="0" borderId="0" xfId="36" applyFont="1" applyFill="1"/>
    <xf numFmtId="0" fontId="32" fillId="0" borderId="0" xfId="34" applyFont="1" applyFill="1" applyBorder="1" applyAlignment="1">
      <alignment horizontal="center" vertical="center"/>
    </xf>
    <xf numFmtId="0" fontId="32" fillId="0" borderId="0" xfId="35" applyFont="1" applyFill="1" applyBorder="1"/>
    <xf numFmtId="0" fontId="32" fillId="0" borderId="0" xfId="35" applyFont="1" applyFill="1" applyBorder="1" applyAlignment="1">
      <alignment wrapText="1"/>
    </xf>
    <xf numFmtId="49" fontId="32" fillId="0" borderId="0" xfId="35" quotePrefix="1" applyNumberFormat="1" applyFont="1" applyFill="1" applyBorder="1" applyAlignment="1">
      <alignment horizontal="center"/>
    </xf>
    <xf numFmtId="49" fontId="32" fillId="0" borderId="0" xfId="35" applyNumberFormat="1" applyFont="1" applyFill="1" applyBorder="1" applyAlignment="1">
      <alignment horizontal="center"/>
    </xf>
    <xf numFmtId="44" fontId="32" fillId="0" borderId="0" xfId="37" applyNumberFormat="1" applyFont="1" applyFill="1" applyBorder="1"/>
    <xf numFmtId="0" fontId="32" fillId="0" borderId="0" xfId="35" applyFont="1" applyFill="1" applyBorder="1" applyAlignment="1">
      <alignment horizontal="center"/>
    </xf>
    <xf numFmtId="0" fontId="32" fillId="0" borderId="0" xfId="35" applyFont="1" applyFill="1" applyBorder="1" applyAlignment="1"/>
    <xf numFmtId="44" fontId="32" fillId="0" borderId="0" xfId="37" applyNumberFormat="1" applyFont="1" applyFill="1" applyBorder="1" applyAlignment="1"/>
    <xf numFmtId="0" fontId="35" fillId="5" borderId="0" xfId="35" applyFont="1" applyFill="1" applyBorder="1"/>
    <xf numFmtId="0" fontId="32" fillId="0" borderId="0" xfId="35" applyFont="1" applyFill="1" applyBorder="1" applyAlignment="1">
      <alignment horizontal="left" wrapText="1"/>
    </xf>
    <xf numFmtId="0" fontId="32" fillId="5" borderId="0" xfId="35" applyFont="1" applyFill="1" applyBorder="1"/>
    <xf numFmtId="44" fontId="32" fillId="5" borderId="0" xfId="37" applyNumberFormat="1" applyFont="1" applyFill="1" applyBorder="1"/>
    <xf numFmtId="0" fontId="35" fillId="0" borderId="0" xfId="35" applyFont="1" applyFill="1" applyBorder="1" applyAlignment="1">
      <alignment horizontal="left"/>
    </xf>
    <xf numFmtId="0" fontId="35" fillId="0" borderId="0" xfId="35" applyFont="1" applyFill="1" applyBorder="1" applyAlignment="1"/>
    <xf numFmtId="0" fontId="35" fillId="0" borderId="0" xfId="35" applyFont="1" applyFill="1" applyBorder="1"/>
    <xf numFmtId="49" fontId="32" fillId="0" borderId="0" xfId="35" quotePrefix="1" applyNumberFormat="1" applyFont="1" applyFill="1" applyBorder="1" applyAlignment="1"/>
    <xf numFmtId="49" fontId="32" fillId="0" borderId="0" xfId="35" applyNumberFormat="1" applyFont="1" applyFill="1" applyBorder="1" applyAlignment="1"/>
    <xf numFmtId="49" fontId="32" fillId="0" borderId="0" xfId="35" quotePrefix="1" applyNumberFormat="1" applyFont="1" applyFill="1" applyBorder="1" applyAlignment="1">
      <alignment horizontal="left"/>
    </xf>
    <xf numFmtId="49" fontId="32" fillId="0" borderId="0" xfId="35" applyNumberFormat="1" applyFont="1" applyFill="1" applyBorder="1" applyAlignment="1">
      <alignment horizontal="left"/>
    </xf>
    <xf numFmtId="1" fontId="32" fillId="0" borderId="0" xfId="35" applyNumberFormat="1" applyFont="1" applyFill="1" applyBorder="1" applyAlignment="1"/>
    <xf numFmtId="0" fontId="32" fillId="5" borderId="0" xfId="35" applyFont="1" applyFill="1" applyBorder="1" applyAlignment="1">
      <alignment horizontal="left"/>
    </xf>
    <xf numFmtId="0" fontId="32" fillId="5" borderId="0" xfId="35" applyFont="1" applyFill="1" applyBorder="1" applyAlignment="1"/>
    <xf numFmtId="0" fontId="34" fillId="0" borderId="0" xfId="35" applyFont="1" applyFill="1" applyBorder="1" applyAlignment="1"/>
    <xf numFmtId="0" fontId="32" fillId="0" borderId="0" xfId="35" applyFont="1" applyFill="1" applyBorder="1" applyAlignment="1">
      <alignment vertical="top"/>
    </xf>
    <xf numFmtId="0" fontId="34" fillId="0" borderId="0" xfId="34" applyFont="1"/>
    <xf numFmtId="1" fontId="32" fillId="0" borderId="0" xfId="35" applyNumberFormat="1" applyFont="1" applyFill="1" applyBorder="1" applyAlignment="1">
      <alignment horizontal="left"/>
    </xf>
    <xf numFmtId="49" fontId="32" fillId="5" borderId="0" xfId="35" quotePrefix="1" applyNumberFormat="1" applyFont="1" applyFill="1" applyBorder="1" applyAlignment="1">
      <alignment horizontal="center"/>
    </xf>
    <xf numFmtId="49" fontId="32" fillId="5" borderId="0" xfId="35" applyNumberFormat="1" applyFont="1" applyFill="1" applyBorder="1" applyAlignment="1">
      <alignment horizontal="center"/>
    </xf>
    <xf numFmtId="0" fontId="32" fillId="5" borderId="0" xfId="35" applyFont="1" applyFill="1" applyBorder="1" applyAlignment="1">
      <alignment horizontal="center"/>
    </xf>
    <xf numFmtId="0" fontId="34" fillId="5" borderId="0" xfId="34" applyFont="1" applyFill="1"/>
    <xf numFmtId="49" fontId="32" fillId="5" borderId="0" xfId="35" quotePrefix="1" applyNumberFormat="1" applyFont="1" applyFill="1" applyBorder="1" applyAlignment="1">
      <alignment horizontal="left"/>
    </xf>
    <xf numFmtId="49" fontId="32" fillId="5" borderId="0" xfId="35" applyNumberFormat="1" applyFont="1" applyFill="1" applyBorder="1" applyAlignment="1">
      <alignment horizontal="left"/>
    </xf>
    <xf numFmtId="0" fontId="35" fillId="0" borderId="0" xfId="34" applyFont="1" applyFill="1"/>
    <xf numFmtId="0" fontId="34" fillId="0" borderId="0" xfId="34" applyFont="1" applyFill="1"/>
    <xf numFmtId="0" fontId="37" fillId="0" borderId="0" xfId="35" applyFont="1" applyFill="1" applyBorder="1" applyAlignment="1">
      <alignment horizontal="left"/>
    </xf>
    <xf numFmtId="0" fontId="32" fillId="5" borderId="0" xfId="35" applyFont="1" applyFill="1" applyBorder="1" applyAlignment="1">
      <alignment wrapText="1"/>
    </xf>
    <xf numFmtId="44" fontId="32" fillId="0" borderId="0" xfId="37" quotePrefix="1" applyNumberFormat="1" applyFont="1" applyFill="1" applyBorder="1"/>
    <xf numFmtId="44" fontId="39" fillId="0" borderId="22" xfId="37" applyNumberFormat="1" applyFont="1" applyFill="1" applyBorder="1" applyAlignment="1"/>
    <xf numFmtId="0" fontId="8" fillId="0" borderId="0" xfId="34" applyFont="1" applyFill="1" applyBorder="1" applyAlignment="1">
      <alignment horizontal="center"/>
    </xf>
    <xf numFmtId="0" fontId="17" fillId="0" borderId="0" xfId="34" applyFont="1" applyFill="1" applyBorder="1" applyAlignment="1">
      <alignment horizontal="left"/>
    </xf>
    <xf numFmtId="0" fontId="17" fillId="0" borderId="0" xfId="34" applyFont="1" applyFill="1" applyBorder="1"/>
    <xf numFmtId="168" fontId="8" fillId="0" borderId="0" xfId="34" applyNumberFormat="1" applyFont="1" applyFill="1" applyBorder="1"/>
    <xf numFmtId="0" fontId="32" fillId="0" borderId="0" xfId="34" applyFont="1" applyFill="1" applyBorder="1"/>
    <xf numFmtId="49" fontId="32" fillId="0" borderId="0" xfId="34" applyNumberFormat="1" applyFont="1" applyFill="1" applyBorder="1" applyAlignment="1">
      <alignment horizontal="center"/>
    </xf>
    <xf numFmtId="168" fontId="32" fillId="0" borderId="0" xfId="5" applyNumberFormat="1" applyFont="1" applyFill="1" applyBorder="1"/>
    <xf numFmtId="0" fontId="32" fillId="5" borderId="0" xfId="34" applyFont="1" applyFill="1" applyBorder="1"/>
    <xf numFmtId="0" fontId="39" fillId="0" borderId="0" xfId="34" applyFont="1" applyFill="1" applyBorder="1" applyAlignment="1">
      <alignment horizontal="center" vertical="center"/>
    </xf>
    <xf numFmtId="0" fontId="39" fillId="0" borderId="21" xfId="34" applyFont="1" applyFill="1" applyBorder="1" applyAlignment="1">
      <alignment vertical="center" wrapText="1"/>
    </xf>
    <xf numFmtId="0" fontId="39" fillId="0" borderId="0" xfId="34" applyFont="1" applyFill="1" applyBorder="1" applyAlignment="1">
      <alignment horizontal="left" vertical="center" wrapText="1"/>
    </xf>
    <xf numFmtId="0" fontId="32" fillId="0" borderId="0" xfId="34" applyFont="1" applyFill="1" applyBorder="1" applyAlignment="1">
      <alignment horizontal="center"/>
    </xf>
    <xf numFmtId="0" fontId="32" fillId="0" borderId="0" xfId="34" applyFont="1" applyFill="1" applyBorder="1" applyAlignment="1">
      <alignment horizontal="left" vertical="center"/>
    </xf>
    <xf numFmtId="0" fontId="32" fillId="5" borderId="0" xfId="34" applyFont="1" applyFill="1" applyBorder="1" applyAlignment="1">
      <alignment horizontal="center"/>
    </xf>
    <xf numFmtId="0" fontId="32" fillId="0" borderId="22" xfId="34" applyFont="1" applyFill="1" applyBorder="1"/>
    <xf numFmtId="0" fontId="32" fillId="0" borderId="22" xfId="34" applyFont="1" applyFill="1" applyBorder="1" applyAlignment="1">
      <alignment horizontal="center"/>
    </xf>
    <xf numFmtId="168" fontId="39" fillId="0" borderId="22" xfId="5" applyNumberFormat="1" applyFont="1" applyFill="1" applyBorder="1" applyAlignment="1">
      <alignment horizontal="center"/>
    </xf>
    <xf numFmtId="0" fontId="39" fillId="0" borderId="22" xfId="34" applyFont="1" applyFill="1" applyBorder="1" applyAlignment="1">
      <alignment horizontal="center" vertical="center"/>
    </xf>
    <xf numFmtId="0" fontId="39" fillId="0" borderId="22" xfId="34" applyFont="1" applyFill="1" applyBorder="1"/>
    <xf numFmtId="0" fontId="39" fillId="0" borderId="22" xfId="34" applyFont="1" applyFill="1" applyBorder="1" applyAlignment="1">
      <alignment horizontal="center"/>
    </xf>
    <xf numFmtId="44" fontId="39" fillId="0" borderId="22" xfId="37" applyNumberFormat="1" applyFont="1" applyFill="1" applyBorder="1"/>
    <xf numFmtId="0" fontId="32" fillId="0" borderId="22" xfId="35" applyFont="1" applyFill="1" applyBorder="1" applyAlignment="1">
      <alignment horizontal="center"/>
    </xf>
    <xf numFmtId="44" fontId="39" fillId="0" borderId="22" xfId="34" applyNumberFormat="1" applyFont="1" applyFill="1" applyBorder="1"/>
    <xf numFmtId="0" fontId="9" fillId="0" borderId="0" xfId="34" applyFont="1" applyFill="1" applyBorder="1"/>
    <xf numFmtId="0" fontId="13" fillId="0" borderId="22" xfId="34" applyFont="1" applyFill="1" applyBorder="1"/>
    <xf numFmtId="49" fontId="17" fillId="0" borderId="22" xfId="34" applyNumberFormat="1" applyFont="1" applyFill="1" applyBorder="1" applyAlignment="1">
      <alignment horizontal="center"/>
    </xf>
    <xf numFmtId="168" fontId="13" fillId="0" borderId="22" xfId="5" applyNumberFormat="1" applyFont="1" applyFill="1" applyBorder="1" applyAlignment="1">
      <alignment horizontal="center"/>
    </xf>
    <xf numFmtId="0" fontId="12" fillId="0" borderId="22" xfId="34" applyFont="1" applyFill="1" applyBorder="1" applyAlignment="1">
      <alignment horizontal="center"/>
    </xf>
    <xf numFmtId="44" fontId="32" fillId="5" borderId="0" xfId="37" applyNumberFormat="1" applyFont="1" applyFill="1" applyBorder="1" applyAlignment="1"/>
    <xf numFmtId="168" fontId="13" fillId="0" borderId="0" xfId="5" applyNumberFormat="1" applyFont="1" applyFill="1" applyBorder="1" applyAlignment="1">
      <alignment horizontal="left"/>
    </xf>
    <xf numFmtId="0" fontId="35" fillId="5" borderId="0" xfId="35" quotePrefix="1" applyFont="1" applyFill="1" applyBorder="1" applyAlignment="1"/>
    <xf numFmtId="10" fontId="10" fillId="0" borderId="0" xfId="0" applyNumberFormat="1" applyFont="1" applyFill="1" applyBorder="1"/>
    <xf numFmtId="0" fontId="34" fillId="0" borderId="0" xfId="17" applyFont="1" applyFill="1" applyBorder="1" applyAlignment="1">
      <alignment horizontal="left"/>
    </xf>
    <xf numFmtId="0" fontId="34" fillId="0" borderId="0" xfId="38" applyFont="1" applyFill="1"/>
    <xf numFmtId="0" fontId="34" fillId="0" borderId="0" xfId="40" applyFont="1" applyFill="1" applyBorder="1" applyAlignment="1"/>
    <xf numFmtId="0" fontId="34" fillId="0" borderId="0" xfId="40" applyFont="1" applyFill="1" applyBorder="1"/>
    <xf numFmtId="44" fontId="34" fillId="0" borderId="0" xfId="41" applyNumberFormat="1" applyFont="1" applyFill="1" applyBorder="1"/>
    <xf numFmtId="0" fontId="34" fillId="0" borderId="0" xfId="40" applyFont="1" applyFill="1" applyBorder="1" applyAlignment="1">
      <alignment horizontal="left"/>
    </xf>
    <xf numFmtId="44" fontId="34" fillId="0" borderId="0" xfId="39" applyNumberFormat="1" applyFont="1" applyFill="1" applyBorder="1" applyAlignment="1"/>
    <xf numFmtId="44" fontId="34" fillId="0" borderId="0" xfId="39" applyNumberFormat="1" applyFont="1" applyFill="1" applyBorder="1"/>
    <xf numFmtId="44" fontId="34" fillId="0" borderId="0" xfId="39" applyNumberFormat="1" applyFont="1" applyFill="1"/>
    <xf numFmtId="49" fontId="9" fillId="7" borderId="11" xfId="0" applyNumberFormat="1" applyFont="1" applyFill="1" applyBorder="1" applyAlignment="1">
      <alignment horizontal="center"/>
    </xf>
    <xf numFmtId="0" fontId="16" fillId="7" borderId="27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49" fontId="0" fillId="7" borderId="11" xfId="0" applyNumberFormat="1" applyFill="1" applyBorder="1"/>
    <xf numFmtId="0" fontId="9" fillId="7" borderId="27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9" fillId="7" borderId="15" xfId="0" applyFont="1" applyFill="1" applyBorder="1"/>
    <xf numFmtId="174" fontId="9" fillId="4" borderId="27" xfId="0" applyNumberFormat="1" applyFont="1" applyFill="1" applyBorder="1" applyAlignment="1">
      <alignment horizontal="center"/>
    </xf>
    <xf numFmtId="174" fontId="9" fillId="4" borderId="11" xfId="0" applyNumberFormat="1" applyFont="1" applyFill="1" applyBorder="1" applyAlignment="1">
      <alignment horizontal="center"/>
    </xf>
    <xf numFmtId="174" fontId="9" fillId="4" borderId="20" xfId="0" applyNumberFormat="1" applyFont="1" applyFill="1" applyBorder="1" applyAlignment="1">
      <alignment horizontal="center"/>
    </xf>
    <xf numFmtId="0" fontId="9" fillId="4" borderId="15" xfId="0" applyFont="1" applyFill="1" applyBorder="1"/>
    <xf numFmtId="174" fontId="9" fillId="4" borderId="11" xfId="5" applyNumberFormat="1" applyFont="1" applyFill="1" applyBorder="1"/>
    <xf numFmtId="174" fontId="9" fillId="4" borderId="27" xfId="5" applyNumberFormat="1" applyFont="1" applyFill="1" applyBorder="1"/>
    <xf numFmtId="174" fontId="9" fillId="4" borderId="11" xfId="0" applyNumberFormat="1" applyFont="1" applyFill="1" applyBorder="1"/>
    <xf numFmtId="174" fontId="10" fillId="0" borderId="0" xfId="0" applyNumberFormat="1" applyFont="1" applyFill="1"/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9" fillId="8" borderId="11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32" fillId="0" borderId="0" xfId="38" applyFont="1" applyFill="1"/>
    <xf numFmtId="44" fontId="34" fillId="0" borderId="0" xfId="25" applyNumberFormat="1" applyFont="1" applyFill="1" applyBorder="1"/>
    <xf numFmtId="0" fontId="34" fillId="0" borderId="0" xfId="25" applyFont="1" applyFill="1" applyBorder="1"/>
    <xf numFmtId="0" fontId="34" fillId="0" borderId="0" xfId="40" applyFont="1" applyFill="1" applyBorder="1" applyAlignment="1">
      <alignment wrapText="1"/>
    </xf>
    <xf numFmtId="0" fontId="44" fillId="0" borderId="0" xfId="0" applyFont="1" applyFill="1" applyBorder="1" applyAlignment="1">
      <alignment horizontal="center"/>
    </xf>
    <xf numFmtId="0" fontId="34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4" fillId="0" borderId="5" xfId="0" applyFont="1" applyFill="1" applyBorder="1" applyAlignment="1">
      <alignment horizontal="center" vertical="center"/>
    </xf>
    <xf numFmtId="44" fontId="34" fillId="0" borderId="0" xfId="6" applyNumberFormat="1" applyFont="1" applyFill="1" applyBorder="1" applyAlignment="1">
      <alignment horizontal="center"/>
    </xf>
    <xf numFmtId="168" fontId="34" fillId="0" borderId="0" xfId="5" applyNumberFormat="1" applyFont="1" applyFill="1" applyBorder="1"/>
    <xf numFmtId="168" fontId="34" fillId="0" borderId="0" xfId="0" applyNumberFormat="1" applyFont="1" applyFill="1" applyBorder="1"/>
    <xf numFmtId="0" fontId="34" fillId="0" borderId="0" xfId="0" applyFont="1" applyFill="1" applyBorder="1" applyAlignment="1">
      <alignment horizontal="center"/>
    </xf>
    <xf numFmtId="169" fontId="34" fillId="0" borderId="0" xfId="0" applyNumberFormat="1" applyFont="1" applyFill="1" applyBorder="1"/>
    <xf numFmtId="0" fontId="32" fillId="0" borderId="0" xfId="0" applyFont="1" applyFill="1" applyBorder="1"/>
    <xf numFmtId="44" fontId="32" fillId="0" borderId="0" xfId="0" applyNumberFormat="1" applyFont="1" applyFill="1" applyBorder="1"/>
    <xf numFmtId="168" fontId="42" fillId="0" borderId="0" xfId="5" applyNumberFormat="1" applyFont="1" applyFill="1" applyBorder="1" applyAlignment="1">
      <alignment horizontal="center"/>
    </xf>
    <xf numFmtId="0" fontId="44" fillId="0" borderId="0" xfId="0" applyFont="1" applyFill="1" applyBorder="1"/>
    <xf numFmtId="0" fontId="47" fillId="0" borderId="0" xfId="0" applyFont="1" applyFill="1" applyBorder="1"/>
    <xf numFmtId="168" fontId="46" fillId="0" borderId="0" xfId="5" applyNumberFormat="1" applyFont="1" applyFill="1" applyBorder="1" applyAlignment="1">
      <alignment horizontal="left"/>
    </xf>
    <xf numFmtId="165" fontId="42" fillId="0" borderId="0" xfId="5" applyFont="1" applyFill="1" applyBorder="1" applyAlignment="1">
      <alignment horizontal="center"/>
    </xf>
    <xf numFmtId="165" fontId="34" fillId="0" borderId="0" xfId="0" applyNumberFormat="1" applyFont="1" applyFill="1" applyBorder="1"/>
    <xf numFmtId="44" fontId="34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4" fontId="8" fillId="0" borderId="0" xfId="2" applyNumberFormat="1" applyFont="1" applyFill="1"/>
    <xf numFmtId="0" fontId="9" fillId="0" borderId="11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/>
    </xf>
    <xf numFmtId="171" fontId="8" fillId="0" borderId="21" xfId="2" applyNumberFormat="1" applyFont="1" applyFill="1" applyBorder="1"/>
    <xf numFmtId="171" fontId="9" fillId="0" borderId="21" xfId="2" applyNumberFormat="1" applyFont="1" applyFill="1" applyBorder="1"/>
    <xf numFmtId="4" fontId="9" fillId="0" borderId="0" xfId="2" applyNumberFormat="1" applyFont="1" applyFill="1" applyBorder="1"/>
    <xf numFmtId="171" fontId="8" fillId="0" borderId="0" xfId="2" applyNumberFormat="1" applyFont="1" applyFill="1" applyBorder="1"/>
    <xf numFmtId="171" fontId="9" fillId="0" borderId="0" xfId="2" applyNumberFormat="1" applyFont="1" applyFill="1" applyBorder="1"/>
    <xf numFmtId="49" fontId="8" fillId="0" borderId="0" xfId="2" applyNumberFormat="1" applyFont="1" applyFill="1" applyBorder="1" applyAlignment="1">
      <alignment horizontal="left"/>
    </xf>
    <xf numFmtId="4" fontId="8" fillId="0" borderId="0" xfId="2" applyNumberFormat="1" applyFont="1" applyFill="1" applyBorder="1" applyAlignment="1"/>
    <xf numFmtId="4" fontId="8" fillId="0" borderId="0" xfId="2" applyNumberFormat="1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49" fontId="9" fillId="0" borderId="0" xfId="2" applyNumberFormat="1" applyFont="1" applyFill="1" applyBorder="1" applyAlignment="1">
      <alignment horizontal="left"/>
    </xf>
    <xf numFmtId="4" fontId="9" fillId="0" borderId="0" xfId="2" applyNumberFormat="1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Border="1" applyAlignment="1">
      <alignment horizontal="left"/>
    </xf>
    <xf numFmtId="4" fontId="43" fillId="0" borderId="0" xfId="2" applyNumberFormat="1" applyFont="1" applyFill="1" applyBorder="1"/>
    <xf numFmtId="49" fontId="9" fillId="0" borderId="0" xfId="2" applyNumberFormat="1" applyFont="1" applyBorder="1" applyAlignment="1">
      <alignment horizontal="left"/>
    </xf>
    <xf numFmtId="4" fontId="9" fillId="0" borderId="0" xfId="2" applyNumberFormat="1" applyFont="1" applyBorder="1"/>
    <xf numFmtId="49" fontId="8" fillId="0" borderId="0" xfId="2" applyNumberFormat="1" applyFont="1" applyBorder="1" applyAlignment="1">
      <alignment horizontal="left"/>
    </xf>
    <xf numFmtId="4" fontId="8" fillId="0" borderId="0" xfId="2" applyNumberFormat="1" applyFont="1" applyBorder="1"/>
    <xf numFmtId="49" fontId="9" fillId="0" borderId="0" xfId="2" applyNumberFormat="1" applyFont="1" applyBorder="1" applyAlignment="1" applyProtection="1">
      <alignment horizontal="left"/>
      <protection hidden="1"/>
    </xf>
    <xf numFmtId="49" fontId="8" fillId="0" borderId="0" xfId="2" applyNumberFormat="1" applyFont="1" applyBorder="1" applyAlignment="1" applyProtection="1">
      <alignment horizontal="left"/>
      <protection hidden="1"/>
    </xf>
    <xf numFmtId="4" fontId="8" fillId="0" borderId="0" xfId="2" applyNumberFormat="1" applyFont="1" applyBorder="1" applyProtection="1">
      <protection hidden="1"/>
    </xf>
    <xf numFmtId="49" fontId="9" fillId="0" borderId="0" xfId="2" applyNumberFormat="1" applyFont="1" applyFill="1" applyBorder="1" applyAlignment="1" applyProtection="1">
      <alignment horizontal="left"/>
      <protection hidden="1"/>
    </xf>
    <xf numFmtId="4" fontId="9" fillId="0" borderId="0" xfId="2" applyNumberFormat="1" applyFont="1" applyFill="1" applyBorder="1" applyProtection="1">
      <protection hidden="1"/>
    </xf>
    <xf numFmtId="49" fontId="8" fillId="0" borderId="0" xfId="2" applyNumberFormat="1" applyFont="1" applyFill="1" applyBorder="1" applyAlignment="1" applyProtection="1">
      <alignment horizontal="left"/>
      <protection hidden="1"/>
    </xf>
    <xf numFmtId="4" fontId="8" fillId="0" borderId="0" xfId="2" applyNumberFormat="1" applyFont="1" applyFill="1" applyBorder="1" applyProtection="1"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Protection="1">
      <protection hidden="1"/>
    </xf>
    <xf numFmtId="0" fontId="9" fillId="0" borderId="0" xfId="0" applyFont="1" applyBorder="1" applyProtection="1">
      <protection hidden="1"/>
    </xf>
    <xf numFmtId="49" fontId="8" fillId="0" borderId="15" xfId="2" applyNumberFormat="1" applyFont="1" applyFill="1" applyBorder="1" applyAlignment="1">
      <alignment horizontal="left"/>
    </xf>
    <xf numFmtId="4" fontId="9" fillId="0" borderId="27" xfId="2" applyNumberFormat="1" applyFont="1" applyFill="1" applyBorder="1"/>
    <xf numFmtId="171" fontId="9" fillId="0" borderId="11" xfId="2" applyNumberFormat="1" applyFont="1" applyFill="1" applyBorder="1"/>
    <xf numFmtId="171" fontId="9" fillId="0" borderId="27" xfId="2" applyNumberFormat="1" applyFont="1" applyFill="1" applyBorder="1"/>
    <xf numFmtId="49" fontId="8" fillId="0" borderId="0" xfId="2" applyNumberFormat="1" applyFont="1" applyFill="1" applyAlignment="1">
      <alignment horizontal="left"/>
    </xf>
    <xf numFmtId="171" fontId="9" fillId="0" borderId="0" xfId="0" applyNumberFormat="1" applyFont="1" applyAlignment="1">
      <alignment horizontal="center"/>
    </xf>
    <xf numFmtId="171" fontId="9" fillId="0" borderId="0" xfId="0" applyNumberFormat="1" applyFont="1" applyBorder="1" applyAlignment="1">
      <alignment horizontal="center"/>
    </xf>
    <xf numFmtId="171" fontId="9" fillId="0" borderId="0" xfId="0" applyNumberFormat="1" applyFont="1" applyBorder="1" applyAlignment="1">
      <alignment horizontal="left"/>
    </xf>
    <xf numFmtId="171" fontId="12" fillId="0" borderId="8" xfId="0" applyNumberFormat="1" applyFont="1" applyBorder="1" applyAlignment="1">
      <alignment horizontal="center" vertical="center" wrapText="1"/>
    </xf>
    <xf numFmtId="171" fontId="12" fillId="0" borderId="24" xfId="0" applyNumberFormat="1" applyFont="1" applyBorder="1" applyAlignment="1">
      <alignment horizontal="center" vertical="center" wrapText="1"/>
    </xf>
    <xf numFmtId="171" fontId="9" fillId="0" borderId="21" xfId="0" applyNumberFormat="1" applyFont="1" applyBorder="1" applyAlignment="1">
      <alignment horizontal="center" wrapText="1"/>
    </xf>
    <xf numFmtId="171" fontId="9" fillId="0" borderId="0" xfId="0" applyNumberFormat="1" applyFont="1" applyBorder="1" applyAlignment="1">
      <alignment horizontal="center" wrapText="1"/>
    </xf>
    <xf numFmtId="171" fontId="10" fillId="0" borderId="0" xfId="8" applyNumberFormat="1" applyFont="1" applyBorder="1"/>
    <xf numFmtId="171" fontId="10" fillId="0" borderId="0" xfId="0" applyNumberFormat="1" applyFont="1" applyBorder="1"/>
    <xf numFmtId="171" fontId="9" fillId="0" borderId="0" xfId="8" applyNumberFormat="1" applyFont="1" applyBorder="1"/>
    <xf numFmtId="171" fontId="9" fillId="0" borderId="0" xfId="0" applyNumberFormat="1" applyFont="1" applyBorder="1"/>
    <xf numFmtId="171" fontId="15" fillId="0" borderId="0" xfId="0" applyNumberFormat="1" applyFont="1" applyBorder="1"/>
    <xf numFmtId="171" fontId="9" fillId="0" borderId="0" xfId="8" applyNumberFormat="1" applyFont="1" applyBorder="1" applyAlignment="1">
      <alignment horizontal="left"/>
    </xf>
    <xf numFmtId="171" fontId="0" fillId="0" borderId="0" xfId="0" applyNumberFormat="1" applyBorder="1" applyAlignment="1">
      <alignment horizontal="left"/>
    </xf>
    <xf numFmtId="171" fontId="13" fillId="0" borderId="0" xfId="0" applyNumberFormat="1" applyFont="1" applyBorder="1" applyAlignment="1">
      <alignment horizontal="center"/>
    </xf>
    <xf numFmtId="171" fontId="13" fillId="0" borderId="0" xfId="0" applyNumberFormat="1" applyFont="1" applyBorder="1" applyAlignment="1">
      <alignment horizontal="left"/>
    </xf>
    <xf numFmtId="171" fontId="10" fillId="0" borderId="18" xfId="8" applyNumberFormat="1" applyFont="1" applyBorder="1"/>
    <xf numFmtId="171" fontId="0" fillId="0" borderId="18" xfId="0" applyNumberFormat="1" applyBorder="1"/>
    <xf numFmtId="171" fontId="9" fillId="0" borderId="3" xfId="5" applyNumberFormat="1" applyFont="1" applyBorder="1"/>
    <xf numFmtId="171" fontId="9" fillId="0" borderId="4" xfId="5" applyNumberFormat="1" applyFont="1" applyBorder="1"/>
    <xf numFmtId="171" fontId="8" fillId="0" borderId="0" xfId="5" applyNumberFormat="1" applyFont="1" applyBorder="1"/>
    <xf numFmtId="171" fontId="14" fillId="0" borderId="0" xfId="0" applyNumberFormat="1" applyFont="1" applyBorder="1"/>
    <xf numFmtId="171" fontId="0" fillId="0" borderId="0" xfId="0" applyNumberFormat="1"/>
    <xf numFmtId="171" fontId="9" fillId="0" borderId="25" xfId="0" applyNumberFormat="1" applyFont="1" applyFill="1" applyBorder="1" applyAlignment="1">
      <alignment horizontal="center" vertical="center" wrapText="1"/>
    </xf>
    <xf numFmtId="171" fontId="9" fillId="0" borderId="25" xfId="8" applyNumberFormat="1" applyFont="1" applyFill="1" applyBorder="1" applyAlignment="1">
      <alignment vertical="center"/>
    </xf>
    <xf numFmtId="171" fontId="9" fillId="0" borderId="25" xfId="0" applyNumberFormat="1" applyFont="1" applyFill="1" applyBorder="1" applyAlignment="1">
      <alignment vertical="center"/>
    </xf>
    <xf numFmtId="171" fontId="9" fillId="0" borderId="20" xfId="0" applyNumberFormat="1" applyFont="1" applyFill="1" applyBorder="1" applyAlignment="1">
      <alignment vertical="center"/>
    </xf>
    <xf numFmtId="171" fontId="9" fillId="0" borderId="17" xfId="0" applyNumberFormat="1" applyFont="1" applyFill="1" applyBorder="1" applyAlignment="1">
      <alignment vertical="center"/>
    </xf>
    <xf numFmtId="171" fontId="9" fillId="0" borderId="25" xfId="9" applyNumberFormat="1" applyFont="1" applyFill="1" applyBorder="1"/>
    <xf numFmtId="171" fontId="8" fillId="0" borderId="25" xfId="9" applyNumberFormat="1" applyFill="1" applyBorder="1"/>
    <xf numFmtId="171" fontId="9" fillId="0" borderId="25" xfId="9" quotePrefix="1" applyNumberFormat="1" applyFont="1" applyFill="1" applyBorder="1"/>
    <xf numFmtId="171" fontId="9" fillId="7" borderId="11" xfId="9" applyNumberFormat="1" applyFont="1" applyFill="1" applyBorder="1"/>
    <xf numFmtId="171" fontId="0" fillId="0" borderId="9" xfId="0" applyNumberFormat="1" applyFill="1" applyBorder="1"/>
    <xf numFmtId="171" fontId="0" fillId="0" borderId="9" xfId="5" applyNumberFormat="1" applyFont="1" applyFill="1" applyBorder="1"/>
    <xf numFmtId="171" fontId="0" fillId="0" borderId="25" xfId="0" applyNumberFormat="1" applyFill="1" applyBorder="1"/>
    <xf numFmtId="171" fontId="0" fillId="0" borderId="25" xfId="5" applyNumberFormat="1" applyFont="1" applyFill="1" applyBorder="1"/>
    <xf numFmtId="171" fontId="0" fillId="0" borderId="10" xfId="0" applyNumberFormat="1" applyFill="1" applyBorder="1"/>
    <xf numFmtId="171" fontId="0" fillId="0" borderId="10" xfId="5" applyNumberFormat="1" applyFont="1" applyFill="1" applyBorder="1"/>
    <xf numFmtId="171" fontId="9" fillId="7" borderId="11" xfId="5" applyNumberFormat="1" applyFont="1" applyFill="1" applyBorder="1"/>
    <xf numFmtId="171" fontId="9" fillId="7" borderId="27" xfId="5" applyNumberFormat="1" applyFont="1" applyFill="1" applyBorder="1"/>
    <xf numFmtId="171" fontId="9" fillId="7" borderId="11" xfId="0" applyNumberFormat="1" applyFont="1" applyFill="1" applyBorder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6" fillId="9" borderId="13" xfId="0" applyFont="1" applyFill="1" applyBorder="1" applyAlignment="1">
      <alignment horizontal="center"/>
    </xf>
    <xf numFmtId="0" fontId="16" fillId="9" borderId="21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49" fontId="16" fillId="9" borderId="12" xfId="0" applyNumberFormat="1" applyFont="1" applyFill="1" applyBorder="1" applyAlignment="1">
      <alignment horizontal="center"/>
    </xf>
    <xf numFmtId="49" fontId="16" fillId="9" borderId="0" xfId="0" applyNumberFormat="1" applyFont="1" applyFill="1" applyBorder="1" applyAlignment="1">
      <alignment horizontal="center"/>
    </xf>
    <xf numFmtId="49" fontId="16" fillId="9" borderId="17" xfId="0" applyNumberFormat="1" applyFont="1" applyFill="1" applyBorder="1" applyAlignment="1">
      <alignment horizontal="center"/>
    </xf>
    <xf numFmtId="0" fontId="16" fillId="9" borderId="12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6" fillId="9" borderId="17" xfId="0" applyFont="1" applyFill="1" applyBorder="1" applyAlignment="1">
      <alignment horizontal="center"/>
    </xf>
    <xf numFmtId="0" fontId="18" fillId="9" borderId="14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9" borderId="19" xfId="0" applyFont="1" applyFill="1" applyBorder="1" applyAlignment="1">
      <alignment horizontal="center"/>
    </xf>
    <xf numFmtId="0" fontId="18" fillId="8" borderId="14" xfId="0" applyFont="1" applyFill="1" applyBorder="1" applyAlignment="1">
      <alignment horizontal="center"/>
    </xf>
    <xf numFmtId="0" fontId="18" fillId="8" borderId="18" xfId="0" applyFont="1" applyFill="1" applyBorder="1" applyAlignment="1">
      <alignment horizontal="center"/>
    </xf>
    <xf numFmtId="0" fontId="18" fillId="8" borderId="19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49" fontId="16" fillId="8" borderId="12" xfId="0" applyNumberFormat="1" applyFont="1" applyFill="1" applyBorder="1" applyAlignment="1">
      <alignment horizontal="center"/>
    </xf>
    <xf numFmtId="49" fontId="16" fillId="8" borderId="0" xfId="0" applyNumberFormat="1" applyFont="1" applyFill="1" applyBorder="1" applyAlignment="1">
      <alignment horizontal="center"/>
    </xf>
    <xf numFmtId="49" fontId="16" fillId="8" borderId="17" xfId="0" applyNumberFormat="1" applyFont="1" applyFill="1" applyBorder="1" applyAlignment="1">
      <alignment horizontal="center"/>
    </xf>
    <xf numFmtId="0" fontId="16" fillId="8" borderId="12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7" borderId="1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174" fontId="9" fillId="4" borderId="9" xfId="0" applyNumberFormat="1" applyFont="1" applyFill="1" applyBorder="1" applyAlignment="1">
      <alignment horizontal="center" vertical="center" wrapText="1"/>
    </xf>
    <xf numFmtId="174" fontId="9" fillId="4" borderId="10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174" fontId="9" fillId="4" borderId="15" xfId="0" applyNumberFormat="1" applyFont="1" applyFill="1" applyBorder="1" applyAlignment="1">
      <alignment horizontal="center" vertical="center"/>
    </xf>
    <xf numFmtId="174" fontId="9" fillId="4" borderId="27" xfId="0" applyNumberFormat="1" applyFont="1" applyFill="1" applyBorder="1" applyAlignment="1">
      <alignment horizontal="center" vertical="center"/>
    </xf>
    <xf numFmtId="174" fontId="9" fillId="4" borderId="20" xfId="0" applyNumberFormat="1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/>
    </xf>
    <xf numFmtId="0" fontId="11" fillId="7" borderId="20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45" fillId="0" borderId="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10" fontId="45" fillId="0" borderId="9" xfId="0" applyNumberFormat="1" applyFont="1" applyFill="1" applyBorder="1" applyAlignment="1">
      <alignment horizontal="center" vertical="center"/>
    </xf>
    <xf numFmtId="10" fontId="45" fillId="0" borderId="25" xfId="0" applyNumberFormat="1" applyFont="1" applyFill="1" applyBorder="1" applyAlignment="1">
      <alignment horizontal="center" vertical="center"/>
    </xf>
    <xf numFmtId="10" fontId="45" fillId="0" borderId="10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/>
    </xf>
    <xf numFmtId="0" fontId="45" fillId="0" borderId="20" xfId="0" applyFont="1" applyFill="1" applyBorder="1" applyAlignment="1">
      <alignment horizontal="center"/>
    </xf>
    <xf numFmtId="0" fontId="45" fillId="0" borderId="25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12" fillId="0" borderId="15" xfId="34" applyFont="1" applyFill="1" applyBorder="1" applyAlignment="1">
      <alignment horizontal="center"/>
    </xf>
    <xf numFmtId="0" fontId="12" fillId="0" borderId="27" xfId="34" applyFont="1" applyFill="1" applyBorder="1" applyAlignment="1">
      <alignment horizontal="center"/>
    </xf>
    <xf numFmtId="0" fontId="12" fillId="0" borderId="20" xfId="34" applyFont="1" applyFill="1" applyBorder="1" applyAlignment="1">
      <alignment horizontal="center"/>
    </xf>
    <xf numFmtId="0" fontId="12" fillId="0" borderId="9" xfId="34" applyFont="1" applyFill="1" applyBorder="1" applyAlignment="1">
      <alignment horizontal="center" vertical="center"/>
    </xf>
    <xf numFmtId="0" fontId="12" fillId="0" borderId="25" xfId="34" applyFont="1" applyFill="1" applyBorder="1" applyAlignment="1">
      <alignment horizontal="center" vertical="center"/>
    </xf>
    <xf numFmtId="0" fontId="12" fillId="0" borderId="10" xfId="34" applyFont="1" applyFill="1" applyBorder="1" applyAlignment="1">
      <alignment horizontal="center" vertical="center"/>
    </xf>
    <xf numFmtId="0" fontId="8" fillId="0" borderId="15" xfId="34" applyFont="1" applyFill="1" applyBorder="1" applyAlignment="1">
      <alignment horizontal="center" vertical="center"/>
    </xf>
    <xf numFmtId="0" fontId="8" fillId="0" borderId="27" xfId="34" applyFont="1" applyFill="1" applyBorder="1" applyAlignment="1">
      <alignment horizontal="center" vertical="center"/>
    </xf>
    <xf numFmtId="0" fontId="8" fillId="0" borderId="20" xfId="34" applyFont="1" applyFill="1" applyBorder="1" applyAlignment="1">
      <alignment horizontal="center" vertical="center"/>
    </xf>
    <xf numFmtId="0" fontId="9" fillId="0" borderId="0" xfId="34" applyFont="1" applyFill="1" applyBorder="1" applyAlignment="1">
      <alignment horizontal="center"/>
    </xf>
    <xf numFmtId="0" fontId="8" fillId="0" borderId="0" xfId="34" applyFont="1" applyFill="1" applyAlignment="1">
      <alignment horizontal="center"/>
    </xf>
    <xf numFmtId="0" fontId="12" fillId="0" borderId="23" xfId="34" applyFont="1" applyFill="1" applyBorder="1" applyAlignment="1">
      <alignment horizontal="center" vertical="center"/>
    </xf>
    <xf numFmtId="0" fontId="12" fillId="0" borderId="28" xfId="34" applyFont="1" applyFill="1" applyBorder="1" applyAlignment="1">
      <alignment horizontal="center" vertical="center"/>
    </xf>
    <xf numFmtId="0" fontId="12" fillId="0" borderId="6" xfId="34" applyFont="1" applyFill="1" applyBorder="1" applyAlignment="1">
      <alignment horizontal="center" vertical="center"/>
    </xf>
    <xf numFmtId="0" fontId="12" fillId="0" borderId="24" xfId="34" applyFont="1" applyFill="1" applyBorder="1" applyAlignment="1">
      <alignment horizontal="center" vertical="center" wrapText="1"/>
    </xf>
    <xf numFmtId="0" fontId="8" fillId="0" borderId="26" xfId="34" applyFont="1" applyFill="1" applyBorder="1" applyAlignment="1">
      <alignment horizontal="center" vertical="center" wrapText="1"/>
    </xf>
    <xf numFmtId="0" fontId="8" fillId="0" borderId="7" xfId="34" applyFont="1" applyFill="1" applyBorder="1" applyAlignment="1">
      <alignment horizontal="center" vertical="center" wrapText="1"/>
    </xf>
    <xf numFmtId="0" fontId="8" fillId="0" borderId="25" xfId="34" applyFont="1" applyFill="1" applyBorder="1" applyAlignment="1">
      <alignment horizontal="center" vertical="center"/>
    </xf>
    <xf numFmtId="0" fontId="8" fillId="0" borderId="10" xfId="34" applyFont="1" applyFill="1" applyBorder="1" applyAlignment="1">
      <alignment horizontal="center" vertical="center"/>
    </xf>
    <xf numFmtId="0" fontId="12" fillId="0" borderId="9" xfId="34" applyFont="1" applyFill="1" applyBorder="1" applyAlignment="1">
      <alignment horizontal="center" vertical="center" wrapText="1"/>
    </xf>
    <xf numFmtId="0" fontId="8" fillId="0" borderId="25" xfId="34" applyFont="1" applyFill="1" applyBorder="1" applyAlignment="1">
      <alignment horizontal="center" vertical="center" wrapText="1"/>
    </xf>
    <xf numFmtId="0" fontId="8" fillId="0" borderId="10" xfId="34" applyFont="1" applyFill="1" applyBorder="1" applyAlignment="1">
      <alignment horizontal="center" vertical="center" wrapText="1"/>
    </xf>
    <xf numFmtId="0" fontId="12" fillId="0" borderId="25" xfId="34" applyFont="1" applyFill="1" applyBorder="1" applyAlignment="1">
      <alignment horizontal="center" vertical="center" wrapText="1"/>
    </xf>
    <xf numFmtId="0" fontId="12" fillId="0" borderId="10" xfId="34" applyFont="1" applyFill="1" applyBorder="1" applyAlignment="1">
      <alignment horizontal="center" vertical="center" wrapText="1"/>
    </xf>
    <xf numFmtId="0" fontId="12" fillId="0" borderId="13" xfId="34" applyFont="1" applyFill="1" applyBorder="1" applyAlignment="1">
      <alignment horizontal="center" vertical="center" wrapText="1"/>
    </xf>
    <xf numFmtId="0" fontId="12" fillId="0" borderId="16" xfId="34" applyFont="1" applyFill="1" applyBorder="1" applyAlignment="1">
      <alignment horizontal="center" vertical="center" wrapText="1"/>
    </xf>
    <xf numFmtId="0" fontId="12" fillId="0" borderId="12" xfId="34" applyFont="1" applyFill="1" applyBorder="1" applyAlignment="1">
      <alignment horizontal="center" vertical="center" wrapText="1"/>
    </xf>
    <xf numFmtId="0" fontId="12" fillId="0" borderId="17" xfId="34" applyFont="1" applyFill="1" applyBorder="1" applyAlignment="1">
      <alignment horizontal="center" vertical="center" wrapText="1"/>
    </xf>
    <xf numFmtId="0" fontId="12" fillId="0" borderId="14" xfId="34" applyFont="1" applyFill="1" applyBorder="1" applyAlignment="1">
      <alignment horizontal="center" vertical="center" wrapText="1"/>
    </xf>
    <xf numFmtId="0" fontId="12" fillId="0" borderId="19" xfId="34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5">
    <cellStyle name="Estilo 1" xfId="1"/>
    <cellStyle name="Euro" xfId="2"/>
    <cellStyle name="Euro 2" xfId="3"/>
    <cellStyle name="Euro 3" xfId="4"/>
    <cellStyle name="Millares" xfId="5" builtinId="3"/>
    <cellStyle name="Millares 2" xfId="6"/>
    <cellStyle name="Millares 2 2" xfId="7"/>
    <cellStyle name="Millares 3" xfId="24"/>
    <cellStyle name="Millares 4" xfId="30"/>
    <cellStyle name="Millares 5" xfId="33"/>
    <cellStyle name="Millares 6" xfId="39"/>
    <cellStyle name="Millares 7" xfId="43"/>
    <cellStyle name="Millares_Presupuesto_Ingresos2003" xfId="8"/>
    <cellStyle name="Millares_Presupuesto2003_Juayua_Modelo" xfId="9"/>
    <cellStyle name="Moneda 2" xfId="10"/>
    <cellStyle name="Moneda 2 2" xfId="11"/>
    <cellStyle name="Moneda 2 3" xfId="26"/>
    <cellStyle name="Moneda 2 4" xfId="29"/>
    <cellStyle name="Moneda 2 5" xfId="37"/>
    <cellStyle name="Moneda 2 5 2" xfId="41"/>
    <cellStyle name="Moneda 3" xfId="44"/>
    <cellStyle name="Moneda 4" xfId="12"/>
    <cellStyle name="Neutral" xfId="13" builtinId="28" customBuiltin="1"/>
    <cellStyle name="Neutral 2" xfId="14"/>
    <cellStyle name="Normal" xfId="0" builtinId="0"/>
    <cellStyle name="Normal 10" xfId="42"/>
    <cellStyle name="Normal 2" xfId="15"/>
    <cellStyle name="Normal 2 2" xfId="16"/>
    <cellStyle name="Normal 3" xfId="17"/>
    <cellStyle name="Normal 3 2" xfId="27"/>
    <cellStyle name="Normal 3 3" xfId="31"/>
    <cellStyle name="Normal 3 4" xfId="35"/>
    <cellStyle name="Normal 3 4 2" xfId="40"/>
    <cellStyle name="Normal 4" xfId="23"/>
    <cellStyle name="Normal 4 2" xfId="36"/>
    <cellStyle name="Normal 5" xfId="25"/>
    <cellStyle name="Normal 6" xfId="28"/>
    <cellStyle name="Normal 7" xfId="32"/>
    <cellStyle name="Normal 8" xfId="34"/>
    <cellStyle name="Normal 9" xfId="38"/>
    <cellStyle name="Notas 2" xfId="18"/>
    <cellStyle name="Porcentual 2" xfId="19"/>
    <cellStyle name="Porcentual 2 2" xfId="20"/>
    <cellStyle name="Total" xfId="21" builtinId="25" customBuiltin="1"/>
    <cellStyle name="Total 2" xfId="22"/>
  </cellStyles>
  <dxfs count="0"/>
  <tableStyles count="0" defaultTableStyle="TableStyleMedium9" defaultPivotStyle="PivotStyleLight16"/>
  <colors>
    <mruColors>
      <color rgb="FFFF3300"/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408063</xdr:colOff>
      <xdr:row>6</xdr:row>
      <xdr:rowOff>106372</xdr:rowOff>
    </xdr:from>
    <xdr:ext cx="6645153" cy="2847446"/>
    <xdr:sp macro="" textlink="">
      <xdr:nvSpPr>
        <xdr:cNvPr id="2" name="1 Rectángulo"/>
        <xdr:cNvSpPr/>
      </xdr:nvSpPr>
      <xdr:spPr>
        <a:xfrm>
          <a:off x="2694063" y="1058872"/>
          <a:ext cx="6645153" cy="284744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s-ES" sz="4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Presupuesto</a:t>
          </a:r>
          <a:r>
            <a:rPr lang="es-ES" sz="4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 Municipal</a:t>
          </a:r>
        </a:p>
        <a:p>
          <a:pPr algn="ctr"/>
          <a:r>
            <a:rPr lang="es-ES" sz="4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Ejercicio - 2019</a:t>
          </a:r>
        </a:p>
        <a:p>
          <a:pPr algn="ctr"/>
          <a:r>
            <a:rPr lang="es-ES" sz="4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Decreto N° 12</a:t>
          </a:r>
        </a:p>
        <a:p>
          <a:pPr algn="ctr"/>
          <a:r>
            <a:rPr lang="es-ES" sz="4400" b="1" cap="none" spc="0" baseline="0">
              <a:ln w="50800"/>
              <a:solidFill>
                <a:schemeClr val="bg1">
                  <a:shade val="50000"/>
                </a:schemeClr>
              </a:solidFill>
              <a:effectLst/>
            </a:rPr>
            <a:t>de 18 de diciembre de 2018</a:t>
          </a:r>
        </a:p>
      </xdr:txBody>
    </xdr:sp>
    <xdr:clientData/>
  </xdr:oneCellAnchor>
  <xdr:oneCellAnchor>
    <xdr:from>
      <xdr:col>1</xdr:col>
      <xdr:colOff>66675</xdr:colOff>
      <xdr:row>0</xdr:row>
      <xdr:rowOff>96310</xdr:rowOff>
    </xdr:from>
    <xdr:ext cx="10432976" cy="881018"/>
    <xdr:sp macro="" textlink="">
      <xdr:nvSpPr>
        <xdr:cNvPr id="3" name="2 Rectángulo"/>
        <xdr:cNvSpPr/>
      </xdr:nvSpPr>
      <xdr:spPr>
        <a:xfrm>
          <a:off x="828675" y="96310"/>
          <a:ext cx="10432976" cy="881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s-ES" sz="48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alcaldia</a:t>
          </a:r>
          <a:r>
            <a:rPr lang="es-ES" sz="4800" b="1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 municipal de metapan</a:t>
          </a:r>
          <a:endParaRPr lang="es-ES" sz="4800" b="1" cap="all" spc="0">
            <a:ln/>
            <a:solidFill>
              <a:schemeClr val="accent1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</a:endParaRPr>
        </a:p>
      </xdr:txBody>
    </xdr:sp>
    <xdr:clientData/>
  </xdr:oneCellAnchor>
  <xdr:twoCellAnchor editAs="oneCell">
    <xdr:from>
      <xdr:col>1</xdr:col>
      <xdr:colOff>125941</xdr:colOff>
      <xdr:row>8</xdr:row>
      <xdr:rowOff>27517</xdr:rowOff>
    </xdr:from>
    <xdr:to>
      <xdr:col>2</xdr:col>
      <xdr:colOff>649816</xdr:colOff>
      <xdr:row>17</xdr:row>
      <xdr:rowOff>119592</xdr:rowOff>
    </xdr:to>
    <xdr:pic>
      <xdr:nvPicPr>
        <xdr:cNvPr id="4" name="3 Imagen" descr="Escu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1" y="1297517"/>
          <a:ext cx="1285875" cy="152082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84667</xdr:colOff>
      <xdr:row>9</xdr:row>
      <xdr:rowOff>52917</xdr:rowOff>
    </xdr:from>
    <xdr:to>
      <xdr:col>17</xdr:col>
      <xdr:colOff>476250</xdr:colOff>
      <xdr:row>18</xdr:row>
      <xdr:rowOff>127000</xdr:rowOff>
    </xdr:to>
    <xdr:sp macro="" textlink="">
      <xdr:nvSpPr>
        <xdr:cNvPr id="6" name="Rectángulo redondeado 5"/>
        <xdr:cNvSpPr/>
      </xdr:nvSpPr>
      <xdr:spPr bwMode="auto">
        <a:xfrm>
          <a:off x="9990667" y="1481667"/>
          <a:ext cx="3439583" cy="1502833"/>
        </a:xfrm>
        <a:prstGeom prst="round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 l="-5000" t="-4000" r="-5000" b="-4000"/>
          </a:stretch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SV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theme="8" tint="-0.499984740745262"/>
  </sheetPr>
  <dimension ref="A1:D38"/>
  <sheetViews>
    <sheetView zoomScale="90" zoomScaleNormal="90" workbookViewId="0"/>
  </sheetViews>
  <sheetFormatPr baseColWidth="10" defaultRowHeight="12.75" x14ac:dyDescent="0.2"/>
  <cols>
    <col min="1" max="16384" width="11.42578125" style="131"/>
  </cols>
  <sheetData>
    <row r="1" spans="1:1" x14ac:dyDescent="0.2">
      <c r="A1" s="133"/>
    </row>
    <row r="38" spans="4:4" x14ac:dyDescent="0.2">
      <c r="D38" s="132"/>
    </row>
  </sheetData>
  <sheetProtection sheet="1" objects="1" scenarios="1" selectLockedCells="1" selectUnlockedCells="1"/>
  <phoneticPr fontId="27" type="noConversion"/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FF0000"/>
  </sheetPr>
  <dimension ref="A1:G117"/>
  <sheetViews>
    <sheetView showGridLines="0" zoomScaleNormal="100" workbookViewId="0">
      <selection activeCell="A3" sqref="A3:G3"/>
    </sheetView>
  </sheetViews>
  <sheetFormatPr baseColWidth="10" defaultRowHeight="12.75" x14ac:dyDescent="0.2"/>
  <cols>
    <col min="1" max="1" width="5" style="11" customWidth="1"/>
    <col min="2" max="2" width="18.85546875" style="11" bestFit="1" customWidth="1"/>
    <col min="3" max="3" width="21.7109375" style="11" bestFit="1" customWidth="1"/>
    <col min="4" max="4" width="35.140625" style="11" customWidth="1"/>
    <col min="5" max="5" width="7.85546875" style="17" customWidth="1"/>
    <col min="6" max="6" width="8.7109375" style="17" customWidth="1"/>
    <col min="7" max="7" width="13" style="11" customWidth="1"/>
    <col min="8" max="8" width="11.42578125" style="11"/>
    <col min="9" max="9" width="11.7109375" style="11" bestFit="1" customWidth="1"/>
    <col min="10" max="10" width="22.85546875" style="11" customWidth="1"/>
    <col min="11" max="11" width="13.28515625" style="11" customWidth="1"/>
    <col min="12" max="13" width="12.28515625" style="11" bestFit="1" customWidth="1"/>
    <col min="14" max="16384" width="11.42578125" style="11"/>
  </cols>
  <sheetData>
    <row r="1" spans="1:7" x14ac:dyDescent="0.2">
      <c r="A1" s="415" t="s">
        <v>255</v>
      </c>
      <c r="B1" s="415"/>
      <c r="C1" s="415"/>
      <c r="D1" s="415"/>
      <c r="E1" s="415"/>
      <c r="F1" s="415"/>
      <c r="G1" s="415"/>
    </row>
    <row r="2" spans="1:7" x14ac:dyDescent="0.2">
      <c r="A2" s="484" t="s">
        <v>961</v>
      </c>
      <c r="B2" s="484"/>
      <c r="C2" s="484"/>
      <c r="D2" s="484"/>
      <c r="E2" s="484"/>
      <c r="F2" s="484"/>
      <c r="G2" s="484"/>
    </row>
    <row r="3" spans="1:7" x14ac:dyDescent="0.2">
      <c r="A3" s="474" t="s">
        <v>959</v>
      </c>
      <c r="B3" s="474"/>
      <c r="C3" s="474"/>
      <c r="D3" s="474"/>
      <c r="E3" s="474"/>
      <c r="F3" s="474"/>
      <c r="G3" s="474"/>
    </row>
    <row r="4" spans="1:7" ht="13.5" thickBot="1" x14ac:dyDescent="0.25">
      <c r="A4" s="474" t="s">
        <v>362</v>
      </c>
      <c r="B4" s="474"/>
      <c r="C4" s="474"/>
      <c r="D4" s="474"/>
      <c r="E4" s="474"/>
      <c r="F4" s="474"/>
      <c r="G4" s="474"/>
    </row>
    <row r="5" spans="1:7" ht="13.5" customHeight="1" x14ac:dyDescent="0.2">
      <c r="A5" s="475" t="s">
        <v>50</v>
      </c>
      <c r="B5" s="79"/>
      <c r="C5" s="478" t="s">
        <v>51</v>
      </c>
      <c r="D5" s="471" t="s">
        <v>52</v>
      </c>
      <c r="E5" s="485" t="s">
        <v>53</v>
      </c>
      <c r="F5" s="485" t="s">
        <v>54</v>
      </c>
      <c r="G5" s="485" t="s">
        <v>872</v>
      </c>
    </row>
    <row r="6" spans="1:7" x14ac:dyDescent="0.2">
      <c r="A6" s="476"/>
      <c r="B6" s="80" t="s">
        <v>58</v>
      </c>
      <c r="C6" s="479"/>
      <c r="D6" s="481"/>
      <c r="E6" s="488"/>
      <c r="F6" s="486"/>
      <c r="G6" s="486"/>
    </row>
    <row r="7" spans="1:7" ht="10.5" customHeight="1" x14ac:dyDescent="0.2">
      <c r="A7" s="476"/>
      <c r="B7" s="32"/>
      <c r="C7" s="479"/>
      <c r="D7" s="481"/>
      <c r="E7" s="488"/>
      <c r="F7" s="486"/>
      <c r="G7" s="486"/>
    </row>
    <row r="8" spans="1:7" ht="10.5" customHeight="1" thickBot="1" x14ac:dyDescent="0.25">
      <c r="A8" s="477"/>
      <c r="B8" s="81"/>
      <c r="C8" s="480"/>
      <c r="D8" s="472"/>
      <c r="E8" s="489"/>
      <c r="F8" s="487"/>
      <c r="G8" s="487"/>
    </row>
    <row r="9" spans="1:7" ht="12.75" customHeight="1" x14ac:dyDescent="0.2">
      <c r="A9" s="59">
        <v>99</v>
      </c>
      <c r="B9" s="84" t="s">
        <v>67</v>
      </c>
      <c r="C9" s="60" t="s">
        <v>176</v>
      </c>
      <c r="D9" s="55" t="s">
        <v>800</v>
      </c>
      <c r="E9" s="58" t="s">
        <v>261</v>
      </c>
      <c r="F9" s="78">
        <v>51201</v>
      </c>
      <c r="G9" s="57">
        <v>300</v>
      </c>
    </row>
    <row r="10" spans="1:7" x14ac:dyDescent="0.2">
      <c r="A10" s="59">
        <v>100</v>
      </c>
      <c r="B10" s="84" t="s">
        <v>67</v>
      </c>
      <c r="C10" s="60" t="s">
        <v>176</v>
      </c>
      <c r="D10" s="55" t="s">
        <v>800</v>
      </c>
      <c r="E10" s="58" t="s">
        <v>261</v>
      </c>
      <c r="F10" s="78">
        <v>51201</v>
      </c>
      <c r="G10" s="57">
        <v>300</v>
      </c>
    </row>
    <row r="11" spans="1:7" x14ac:dyDescent="0.2">
      <c r="A11" s="59">
        <v>109</v>
      </c>
      <c r="B11" s="84" t="s">
        <v>67</v>
      </c>
      <c r="C11" s="60" t="s">
        <v>176</v>
      </c>
      <c r="D11" s="55" t="s">
        <v>789</v>
      </c>
      <c r="E11" s="58" t="s">
        <v>261</v>
      </c>
      <c r="F11" s="78">
        <v>51201</v>
      </c>
      <c r="G11" s="57">
        <v>300</v>
      </c>
    </row>
    <row r="12" spans="1:7" x14ac:dyDescent="0.2">
      <c r="A12" s="59">
        <v>133</v>
      </c>
      <c r="B12" s="84" t="s">
        <v>67</v>
      </c>
      <c r="C12" s="55" t="s">
        <v>470</v>
      </c>
      <c r="D12" s="55" t="s">
        <v>789</v>
      </c>
      <c r="E12" s="58" t="s">
        <v>261</v>
      </c>
      <c r="F12" s="78">
        <v>51201</v>
      </c>
      <c r="G12" s="57">
        <v>425</v>
      </c>
    </row>
    <row r="13" spans="1:7" x14ac:dyDescent="0.2">
      <c r="A13" s="59">
        <v>134</v>
      </c>
      <c r="B13" s="84" t="s">
        <v>67</v>
      </c>
      <c r="C13" s="55" t="s">
        <v>470</v>
      </c>
      <c r="D13" s="55" t="s">
        <v>789</v>
      </c>
      <c r="E13" s="58" t="s">
        <v>261</v>
      </c>
      <c r="F13" s="78">
        <v>51201</v>
      </c>
      <c r="G13" s="57">
        <v>425</v>
      </c>
    </row>
    <row r="14" spans="1:7" x14ac:dyDescent="0.2">
      <c r="A14" s="59">
        <v>135</v>
      </c>
      <c r="B14" s="84" t="s">
        <v>67</v>
      </c>
      <c r="C14" s="55" t="s">
        <v>470</v>
      </c>
      <c r="D14" s="55" t="s">
        <v>789</v>
      </c>
      <c r="E14" s="58" t="s">
        <v>261</v>
      </c>
      <c r="F14" s="78">
        <v>51201</v>
      </c>
      <c r="G14" s="57">
        <v>425</v>
      </c>
    </row>
    <row r="15" spans="1:7" x14ac:dyDescent="0.2">
      <c r="A15" s="59">
        <v>136</v>
      </c>
      <c r="B15" s="84" t="s">
        <v>67</v>
      </c>
      <c r="C15" s="55" t="s">
        <v>470</v>
      </c>
      <c r="D15" s="55" t="s">
        <v>789</v>
      </c>
      <c r="E15" s="58" t="s">
        <v>261</v>
      </c>
      <c r="F15" s="78">
        <v>51201</v>
      </c>
      <c r="G15" s="57">
        <v>425</v>
      </c>
    </row>
    <row r="16" spans="1:7" x14ac:dyDescent="0.2">
      <c r="A16" s="59">
        <v>137</v>
      </c>
      <c r="B16" s="84" t="s">
        <v>67</v>
      </c>
      <c r="C16" s="55" t="s">
        <v>470</v>
      </c>
      <c r="D16" s="55" t="s">
        <v>789</v>
      </c>
      <c r="E16" s="58" t="s">
        <v>261</v>
      </c>
      <c r="F16" s="78">
        <v>51201</v>
      </c>
      <c r="G16" s="57">
        <v>425</v>
      </c>
    </row>
    <row r="17" spans="1:7" x14ac:dyDescent="0.2">
      <c r="A17" s="59">
        <v>138</v>
      </c>
      <c r="B17" s="84" t="s">
        <v>67</v>
      </c>
      <c r="C17" s="55" t="s">
        <v>470</v>
      </c>
      <c r="D17" s="55" t="s">
        <v>789</v>
      </c>
      <c r="E17" s="58" t="s">
        <v>261</v>
      </c>
      <c r="F17" s="78">
        <v>51201</v>
      </c>
      <c r="G17" s="57">
        <v>425</v>
      </c>
    </row>
    <row r="18" spans="1:7" x14ac:dyDescent="0.2">
      <c r="A18" s="59">
        <v>139</v>
      </c>
      <c r="B18" s="84" t="s">
        <v>67</v>
      </c>
      <c r="C18" s="55" t="s">
        <v>470</v>
      </c>
      <c r="D18" s="55" t="s">
        <v>789</v>
      </c>
      <c r="E18" s="58" t="s">
        <v>261</v>
      </c>
      <c r="F18" s="78">
        <v>51201</v>
      </c>
      <c r="G18" s="57">
        <v>425</v>
      </c>
    </row>
    <row r="19" spans="1:7" x14ac:dyDescent="0.2">
      <c r="A19" s="59">
        <v>140</v>
      </c>
      <c r="B19" s="84" t="s">
        <v>67</v>
      </c>
      <c r="C19" s="55" t="s">
        <v>470</v>
      </c>
      <c r="D19" s="55" t="s">
        <v>789</v>
      </c>
      <c r="E19" s="58" t="s">
        <v>261</v>
      </c>
      <c r="F19" s="78">
        <v>51201</v>
      </c>
      <c r="G19" s="57">
        <v>425</v>
      </c>
    </row>
    <row r="20" spans="1:7" x14ac:dyDescent="0.2">
      <c r="A20" s="59">
        <v>141</v>
      </c>
      <c r="B20" s="84" t="s">
        <v>67</v>
      </c>
      <c r="C20" s="55" t="s">
        <v>470</v>
      </c>
      <c r="D20" s="55" t="s">
        <v>789</v>
      </c>
      <c r="E20" s="58" t="s">
        <v>261</v>
      </c>
      <c r="F20" s="78">
        <v>51201</v>
      </c>
      <c r="G20" s="57">
        <v>425</v>
      </c>
    </row>
    <row r="21" spans="1:7" x14ac:dyDescent="0.2">
      <c r="A21" s="59">
        <v>142</v>
      </c>
      <c r="B21" s="84" t="s">
        <v>67</v>
      </c>
      <c r="C21" s="55" t="s">
        <v>470</v>
      </c>
      <c r="D21" s="55" t="s">
        <v>789</v>
      </c>
      <c r="E21" s="58" t="s">
        <v>261</v>
      </c>
      <c r="F21" s="78">
        <v>51201</v>
      </c>
      <c r="G21" s="57">
        <v>425</v>
      </c>
    </row>
    <row r="22" spans="1:7" x14ac:dyDescent="0.2">
      <c r="A22" s="59">
        <v>160</v>
      </c>
      <c r="B22" s="90" t="s">
        <v>67</v>
      </c>
      <c r="C22" s="60" t="s">
        <v>864</v>
      </c>
      <c r="D22" s="55" t="s">
        <v>490</v>
      </c>
      <c r="E22" s="58" t="s">
        <v>261</v>
      </c>
      <c r="F22" s="78">
        <v>51201</v>
      </c>
      <c r="G22" s="61">
        <v>400</v>
      </c>
    </row>
    <row r="23" spans="1:7" x14ac:dyDescent="0.2">
      <c r="A23" s="59">
        <v>161</v>
      </c>
      <c r="B23" s="90" t="s">
        <v>67</v>
      </c>
      <c r="C23" s="60" t="s">
        <v>864</v>
      </c>
      <c r="D23" s="55" t="s">
        <v>490</v>
      </c>
      <c r="E23" s="58" t="s">
        <v>261</v>
      </c>
      <c r="F23" s="78">
        <v>51201</v>
      </c>
      <c r="G23" s="61">
        <v>400</v>
      </c>
    </row>
    <row r="24" spans="1:7" x14ac:dyDescent="0.2">
      <c r="A24" s="59">
        <v>162</v>
      </c>
      <c r="B24" s="90" t="s">
        <v>67</v>
      </c>
      <c r="C24" s="60" t="s">
        <v>864</v>
      </c>
      <c r="D24" s="55" t="s">
        <v>490</v>
      </c>
      <c r="E24" s="58" t="s">
        <v>261</v>
      </c>
      <c r="F24" s="78">
        <v>51201</v>
      </c>
      <c r="G24" s="61">
        <v>400</v>
      </c>
    </row>
    <row r="25" spans="1:7" x14ac:dyDescent="0.2">
      <c r="A25" s="59">
        <v>163</v>
      </c>
      <c r="B25" s="90" t="s">
        <v>67</v>
      </c>
      <c r="C25" s="60" t="s">
        <v>865</v>
      </c>
      <c r="D25" s="55" t="s">
        <v>490</v>
      </c>
      <c r="E25" s="58" t="s">
        <v>261</v>
      </c>
      <c r="F25" s="78">
        <v>51201</v>
      </c>
      <c r="G25" s="61">
        <v>300</v>
      </c>
    </row>
    <row r="26" spans="1:7" x14ac:dyDescent="0.2">
      <c r="A26" s="59">
        <v>164</v>
      </c>
      <c r="B26" s="90" t="s">
        <v>67</v>
      </c>
      <c r="C26" s="60" t="s">
        <v>865</v>
      </c>
      <c r="D26" s="55" t="s">
        <v>490</v>
      </c>
      <c r="E26" s="58" t="s">
        <v>261</v>
      </c>
      <c r="F26" s="78">
        <v>51201</v>
      </c>
      <c r="G26" s="61">
        <v>300</v>
      </c>
    </row>
    <row r="27" spans="1:7" x14ac:dyDescent="0.2">
      <c r="A27" s="59">
        <v>165</v>
      </c>
      <c r="B27" s="90" t="s">
        <v>67</v>
      </c>
      <c r="C27" s="60" t="s">
        <v>865</v>
      </c>
      <c r="D27" s="55" t="s">
        <v>490</v>
      </c>
      <c r="E27" s="58" t="s">
        <v>261</v>
      </c>
      <c r="F27" s="78">
        <v>51201</v>
      </c>
      <c r="G27" s="61">
        <v>300</v>
      </c>
    </row>
    <row r="28" spans="1:7" x14ac:dyDescent="0.2">
      <c r="A28" s="59">
        <v>190</v>
      </c>
      <c r="B28" s="84" t="s">
        <v>67</v>
      </c>
      <c r="C28" s="56" t="s">
        <v>510</v>
      </c>
      <c r="D28" s="55" t="s">
        <v>817</v>
      </c>
      <c r="E28" s="58" t="s">
        <v>262</v>
      </c>
      <c r="F28" s="78">
        <v>51201</v>
      </c>
      <c r="G28" s="57">
        <v>300</v>
      </c>
    </row>
    <row r="29" spans="1:7" x14ac:dyDescent="0.2">
      <c r="A29" s="59">
        <v>191</v>
      </c>
      <c r="B29" s="84" t="s">
        <v>67</v>
      </c>
      <c r="C29" s="56" t="s">
        <v>510</v>
      </c>
      <c r="D29" s="55" t="s">
        <v>817</v>
      </c>
      <c r="E29" s="58" t="s">
        <v>262</v>
      </c>
      <c r="F29" s="78">
        <v>51201</v>
      </c>
      <c r="G29" s="57">
        <v>350</v>
      </c>
    </row>
    <row r="30" spans="1:7" x14ac:dyDescent="0.2">
      <c r="A30" s="59">
        <v>192</v>
      </c>
      <c r="B30" s="84" t="s">
        <v>67</v>
      </c>
      <c r="C30" s="56" t="s">
        <v>510</v>
      </c>
      <c r="D30" s="55" t="s">
        <v>817</v>
      </c>
      <c r="E30" s="58" t="s">
        <v>262</v>
      </c>
      <c r="F30" s="78">
        <v>51201</v>
      </c>
      <c r="G30" s="57">
        <v>350</v>
      </c>
    </row>
    <row r="31" spans="1:7" x14ac:dyDescent="0.2">
      <c r="A31" s="59">
        <v>193</v>
      </c>
      <c r="B31" s="84" t="s">
        <v>67</v>
      </c>
      <c r="C31" s="56" t="s">
        <v>510</v>
      </c>
      <c r="D31" s="55" t="s">
        <v>817</v>
      </c>
      <c r="E31" s="58" t="s">
        <v>262</v>
      </c>
      <c r="F31" s="78">
        <v>51201</v>
      </c>
      <c r="G31" s="57">
        <v>350</v>
      </c>
    </row>
    <row r="32" spans="1:7" x14ac:dyDescent="0.2">
      <c r="A32" s="59">
        <v>194</v>
      </c>
      <c r="B32" s="84" t="s">
        <v>67</v>
      </c>
      <c r="C32" s="56" t="s">
        <v>510</v>
      </c>
      <c r="D32" s="55" t="s">
        <v>817</v>
      </c>
      <c r="E32" s="58" t="s">
        <v>262</v>
      </c>
      <c r="F32" s="78">
        <v>51201</v>
      </c>
      <c r="G32" s="57">
        <v>350</v>
      </c>
    </row>
    <row r="33" spans="1:7" x14ac:dyDescent="0.2">
      <c r="A33" s="59">
        <v>195</v>
      </c>
      <c r="B33" s="84" t="s">
        <v>67</v>
      </c>
      <c r="C33" s="56" t="s">
        <v>510</v>
      </c>
      <c r="D33" s="55" t="s">
        <v>817</v>
      </c>
      <c r="E33" s="58" t="s">
        <v>262</v>
      </c>
      <c r="F33" s="78">
        <v>51201</v>
      </c>
      <c r="G33" s="57">
        <v>350</v>
      </c>
    </row>
    <row r="34" spans="1:7" x14ac:dyDescent="0.2">
      <c r="A34" s="59">
        <v>196</v>
      </c>
      <c r="B34" s="84" t="s">
        <v>67</v>
      </c>
      <c r="C34" s="56" t="s">
        <v>510</v>
      </c>
      <c r="D34" s="55" t="s">
        <v>817</v>
      </c>
      <c r="E34" s="58" t="s">
        <v>262</v>
      </c>
      <c r="F34" s="78">
        <v>51201</v>
      </c>
      <c r="G34" s="57">
        <v>350</v>
      </c>
    </row>
    <row r="35" spans="1:7" x14ac:dyDescent="0.2">
      <c r="A35" s="59">
        <v>197</v>
      </c>
      <c r="B35" s="84" t="s">
        <v>67</v>
      </c>
      <c r="C35" s="56" t="s">
        <v>510</v>
      </c>
      <c r="D35" s="55" t="s">
        <v>817</v>
      </c>
      <c r="E35" s="58" t="s">
        <v>262</v>
      </c>
      <c r="F35" s="78">
        <v>51201</v>
      </c>
      <c r="G35" s="57">
        <v>350</v>
      </c>
    </row>
    <row r="36" spans="1:7" x14ac:dyDescent="0.2">
      <c r="A36" s="59">
        <v>198</v>
      </c>
      <c r="B36" s="84" t="s">
        <v>67</v>
      </c>
      <c r="C36" s="56" t="s">
        <v>510</v>
      </c>
      <c r="D36" s="55" t="s">
        <v>817</v>
      </c>
      <c r="E36" s="58" t="s">
        <v>262</v>
      </c>
      <c r="F36" s="78">
        <v>51201</v>
      </c>
      <c r="G36" s="57">
        <v>350</v>
      </c>
    </row>
    <row r="37" spans="1:7" x14ac:dyDescent="0.2">
      <c r="A37" s="59">
        <v>199</v>
      </c>
      <c r="B37" s="84" t="s">
        <v>67</v>
      </c>
      <c r="C37" s="56" t="s">
        <v>510</v>
      </c>
      <c r="D37" s="55" t="s">
        <v>817</v>
      </c>
      <c r="E37" s="58" t="s">
        <v>262</v>
      </c>
      <c r="F37" s="78">
        <v>51201</v>
      </c>
      <c r="G37" s="57">
        <v>350</v>
      </c>
    </row>
    <row r="38" spans="1:7" x14ac:dyDescent="0.2">
      <c r="A38" s="59">
        <v>280</v>
      </c>
      <c r="B38" s="90" t="s">
        <v>67</v>
      </c>
      <c r="C38" s="60" t="s">
        <v>834</v>
      </c>
      <c r="D38" s="60" t="s">
        <v>558</v>
      </c>
      <c r="E38" s="58" t="s">
        <v>264</v>
      </c>
      <c r="F38" s="78" t="s">
        <v>298</v>
      </c>
      <c r="G38" s="61">
        <v>550</v>
      </c>
    </row>
    <row r="39" spans="1:7" x14ac:dyDescent="0.2">
      <c r="A39" s="59">
        <v>324</v>
      </c>
      <c r="B39" s="91" t="s">
        <v>67</v>
      </c>
      <c r="C39" s="59" t="s">
        <v>665</v>
      </c>
      <c r="D39" s="59" t="s">
        <v>821</v>
      </c>
      <c r="E39" s="58" t="s">
        <v>264</v>
      </c>
      <c r="F39" s="78">
        <v>51201</v>
      </c>
      <c r="G39" s="57">
        <v>350</v>
      </c>
    </row>
    <row r="40" spans="1:7" x14ac:dyDescent="0.2">
      <c r="A40" s="59">
        <v>325</v>
      </c>
      <c r="B40" s="91" t="s">
        <v>67</v>
      </c>
      <c r="C40" s="59" t="s">
        <v>665</v>
      </c>
      <c r="D40" s="59" t="s">
        <v>821</v>
      </c>
      <c r="E40" s="58" t="s">
        <v>264</v>
      </c>
      <c r="F40" s="78">
        <v>51201</v>
      </c>
      <c r="G40" s="57">
        <v>350</v>
      </c>
    </row>
    <row r="41" spans="1:7" x14ac:dyDescent="0.2">
      <c r="A41" s="59">
        <v>326</v>
      </c>
      <c r="B41" s="91" t="s">
        <v>67</v>
      </c>
      <c r="C41" s="59" t="s">
        <v>665</v>
      </c>
      <c r="D41" s="59" t="s">
        <v>821</v>
      </c>
      <c r="E41" s="58" t="s">
        <v>264</v>
      </c>
      <c r="F41" s="78">
        <v>51201</v>
      </c>
      <c r="G41" s="57">
        <v>350</v>
      </c>
    </row>
    <row r="42" spans="1:7" x14ac:dyDescent="0.2">
      <c r="A42" s="59">
        <v>331</v>
      </c>
      <c r="B42" s="91" t="s">
        <v>67</v>
      </c>
      <c r="C42" s="59" t="s">
        <v>508</v>
      </c>
      <c r="D42" s="59" t="s">
        <v>821</v>
      </c>
      <c r="E42" s="58" t="s">
        <v>264</v>
      </c>
      <c r="F42" s="78">
        <v>51201</v>
      </c>
      <c r="G42" s="57">
        <v>350</v>
      </c>
    </row>
    <row r="43" spans="1:7" x14ac:dyDescent="0.2">
      <c r="A43" s="59">
        <v>332</v>
      </c>
      <c r="B43" s="91" t="s">
        <v>67</v>
      </c>
      <c r="C43" s="59" t="s">
        <v>508</v>
      </c>
      <c r="D43" s="59" t="s">
        <v>821</v>
      </c>
      <c r="E43" s="58" t="s">
        <v>264</v>
      </c>
      <c r="F43" s="78">
        <v>51201</v>
      </c>
      <c r="G43" s="57">
        <v>350</v>
      </c>
    </row>
    <row r="44" spans="1:7" x14ac:dyDescent="0.2">
      <c r="A44" s="59">
        <v>333</v>
      </c>
      <c r="B44" s="91" t="s">
        <v>67</v>
      </c>
      <c r="C44" s="59" t="s">
        <v>508</v>
      </c>
      <c r="D44" s="59" t="s">
        <v>821</v>
      </c>
      <c r="E44" s="58" t="s">
        <v>264</v>
      </c>
      <c r="F44" s="78">
        <v>51201</v>
      </c>
      <c r="G44" s="57">
        <v>350</v>
      </c>
    </row>
    <row r="45" spans="1:7" x14ac:dyDescent="0.2">
      <c r="A45" s="59">
        <v>344</v>
      </c>
      <c r="B45" s="91" t="s">
        <v>67</v>
      </c>
      <c r="C45" s="60" t="s">
        <v>508</v>
      </c>
      <c r="D45" s="60" t="s">
        <v>821</v>
      </c>
      <c r="E45" s="58" t="s">
        <v>264</v>
      </c>
      <c r="F45" s="78">
        <v>51201</v>
      </c>
      <c r="G45" s="61">
        <v>465</v>
      </c>
    </row>
    <row r="46" spans="1:7" x14ac:dyDescent="0.2">
      <c r="A46" s="59">
        <v>350</v>
      </c>
      <c r="B46" s="91" t="s">
        <v>67</v>
      </c>
      <c r="C46" s="87" t="s">
        <v>515</v>
      </c>
      <c r="D46" s="59" t="s">
        <v>821</v>
      </c>
      <c r="E46" s="58" t="s">
        <v>264</v>
      </c>
      <c r="F46" s="78">
        <v>51201</v>
      </c>
      <c r="G46" s="57">
        <v>650</v>
      </c>
    </row>
    <row r="47" spans="1:7" x14ac:dyDescent="0.2">
      <c r="A47" s="59">
        <v>359</v>
      </c>
      <c r="B47" s="91" t="s">
        <v>67</v>
      </c>
      <c r="C47" s="59" t="s">
        <v>656</v>
      </c>
      <c r="D47" s="59" t="s">
        <v>831</v>
      </c>
      <c r="E47" s="58" t="s">
        <v>264</v>
      </c>
      <c r="F47" s="78">
        <v>51201</v>
      </c>
      <c r="G47" s="57">
        <v>450</v>
      </c>
    </row>
    <row r="48" spans="1:7" x14ac:dyDescent="0.2">
      <c r="A48" s="59">
        <v>360</v>
      </c>
      <c r="B48" s="91" t="s">
        <v>67</v>
      </c>
      <c r="C48" s="59" t="s">
        <v>844</v>
      </c>
      <c r="D48" s="59" t="s">
        <v>831</v>
      </c>
      <c r="E48" s="58" t="s">
        <v>264</v>
      </c>
      <c r="F48" s="78">
        <v>51201</v>
      </c>
      <c r="G48" s="57">
        <v>270</v>
      </c>
    </row>
    <row r="49" spans="1:7" x14ac:dyDescent="0.2">
      <c r="A49" s="59">
        <v>361</v>
      </c>
      <c r="B49" s="91" t="s">
        <v>67</v>
      </c>
      <c r="C49" s="59" t="s">
        <v>844</v>
      </c>
      <c r="D49" s="59" t="s">
        <v>831</v>
      </c>
      <c r="E49" s="58" t="s">
        <v>264</v>
      </c>
      <c r="F49" s="78">
        <v>51201</v>
      </c>
      <c r="G49" s="57">
        <v>270</v>
      </c>
    </row>
    <row r="50" spans="1:7" x14ac:dyDescent="0.2">
      <c r="A50" s="59">
        <v>386</v>
      </c>
      <c r="B50" s="91" t="s">
        <v>67</v>
      </c>
      <c r="C50" s="59" t="s">
        <v>873</v>
      </c>
      <c r="D50" s="59" t="s">
        <v>831</v>
      </c>
      <c r="E50" s="58" t="s">
        <v>264</v>
      </c>
      <c r="F50" s="78">
        <v>51201</v>
      </c>
      <c r="G50" s="57">
        <v>400</v>
      </c>
    </row>
    <row r="51" spans="1:7" x14ac:dyDescent="0.2">
      <c r="A51" s="59">
        <v>388</v>
      </c>
      <c r="B51" s="91" t="s">
        <v>67</v>
      </c>
      <c r="C51" s="59" t="s">
        <v>510</v>
      </c>
      <c r="D51" s="59" t="s">
        <v>831</v>
      </c>
      <c r="E51" s="58" t="s">
        <v>264</v>
      </c>
      <c r="F51" s="78">
        <v>51201</v>
      </c>
      <c r="G51" s="57">
        <v>270</v>
      </c>
    </row>
    <row r="52" spans="1:7" x14ac:dyDescent="0.2">
      <c r="A52" s="59">
        <v>393</v>
      </c>
      <c r="B52" s="91" t="s">
        <v>67</v>
      </c>
      <c r="C52" s="59" t="s">
        <v>510</v>
      </c>
      <c r="D52" s="59" t="s">
        <v>831</v>
      </c>
      <c r="E52" s="58" t="s">
        <v>264</v>
      </c>
      <c r="F52" s="78">
        <v>51201</v>
      </c>
      <c r="G52" s="57">
        <v>270</v>
      </c>
    </row>
    <row r="53" spans="1:7" x14ac:dyDescent="0.2">
      <c r="A53" s="59">
        <v>394</v>
      </c>
      <c r="B53" s="91" t="s">
        <v>67</v>
      </c>
      <c r="C53" s="59" t="s">
        <v>510</v>
      </c>
      <c r="D53" s="59" t="s">
        <v>831</v>
      </c>
      <c r="E53" s="58" t="s">
        <v>264</v>
      </c>
      <c r="F53" s="78">
        <v>51201</v>
      </c>
      <c r="G53" s="57">
        <v>270</v>
      </c>
    </row>
    <row r="54" spans="1:7" x14ac:dyDescent="0.2">
      <c r="A54" s="59">
        <v>433</v>
      </c>
      <c r="B54" s="91" t="s">
        <v>67</v>
      </c>
      <c r="C54" s="59" t="s">
        <v>510</v>
      </c>
      <c r="D54" s="59" t="s">
        <v>558</v>
      </c>
      <c r="E54" s="58" t="s">
        <v>264</v>
      </c>
      <c r="F54" s="78">
        <v>51201</v>
      </c>
      <c r="G54" s="57">
        <v>400</v>
      </c>
    </row>
    <row r="55" spans="1:7" x14ac:dyDescent="0.2">
      <c r="A55" s="59">
        <v>434</v>
      </c>
      <c r="B55" s="91" t="s">
        <v>67</v>
      </c>
      <c r="C55" s="59" t="s">
        <v>510</v>
      </c>
      <c r="D55" s="59" t="s">
        <v>558</v>
      </c>
      <c r="E55" s="58" t="s">
        <v>264</v>
      </c>
      <c r="F55" s="78">
        <v>51201</v>
      </c>
      <c r="G55" s="57">
        <v>400</v>
      </c>
    </row>
    <row r="56" spans="1:7" x14ac:dyDescent="0.2">
      <c r="A56" s="59">
        <v>435</v>
      </c>
      <c r="B56" s="91" t="s">
        <v>67</v>
      </c>
      <c r="C56" s="59" t="s">
        <v>510</v>
      </c>
      <c r="D56" s="59" t="s">
        <v>558</v>
      </c>
      <c r="E56" s="58" t="s">
        <v>264</v>
      </c>
      <c r="F56" s="78">
        <v>51201</v>
      </c>
      <c r="G56" s="57">
        <v>400</v>
      </c>
    </row>
    <row r="57" spans="1:7" x14ac:dyDescent="0.2">
      <c r="A57" s="59">
        <v>436</v>
      </c>
      <c r="B57" s="91" t="s">
        <v>67</v>
      </c>
      <c r="C57" s="59" t="s">
        <v>852</v>
      </c>
      <c r="D57" s="59" t="s">
        <v>531</v>
      </c>
      <c r="E57" s="58" t="s">
        <v>264</v>
      </c>
      <c r="F57" s="78">
        <v>51201</v>
      </c>
      <c r="G57" s="57">
        <v>600</v>
      </c>
    </row>
    <row r="58" spans="1:7" x14ac:dyDescent="0.2">
      <c r="A58" s="59">
        <v>454</v>
      </c>
      <c r="B58" s="90" t="s">
        <v>67</v>
      </c>
      <c r="C58" s="60" t="s">
        <v>586</v>
      </c>
      <c r="D58" s="60" t="s">
        <v>713</v>
      </c>
      <c r="E58" s="58" t="s">
        <v>264</v>
      </c>
      <c r="F58" s="78">
        <v>51201</v>
      </c>
      <c r="G58" s="61">
        <v>350</v>
      </c>
    </row>
    <row r="59" spans="1:7" x14ac:dyDescent="0.2">
      <c r="A59" s="59">
        <v>455</v>
      </c>
      <c r="B59" s="90" t="s">
        <v>67</v>
      </c>
      <c r="C59" s="60" t="s">
        <v>586</v>
      </c>
      <c r="D59" s="60" t="s">
        <v>713</v>
      </c>
      <c r="E59" s="58" t="s">
        <v>264</v>
      </c>
      <c r="F59" s="78">
        <v>51201</v>
      </c>
      <c r="G59" s="61">
        <v>350</v>
      </c>
    </row>
    <row r="60" spans="1:7" x14ac:dyDescent="0.2">
      <c r="A60" s="59">
        <v>456</v>
      </c>
      <c r="B60" s="90" t="s">
        <v>67</v>
      </c>
      <c r="C60" s="60" t="s">
        <v>586</v>
      </c>
      <c r="D60" s="60" t="s">
        <v>713</v>
      </c>
      <c r="E60" s="58" t="s">
        <v>264</v>
      </c>
      <c r="F60" s="78">
        <v>51201</v>
      </c>
      <c r="G60" s="61">
        <v>350</v>
      </c>
    </row>
    <row r="61" spans="1:7" x14ac:dyDescent="0.2">
      <c r="D61" s="17"/>
      <c r="F61" s="11"/>
      <c r="G61" s="93"/>
    </row>
    <row r="62" spans="1:7" ht="13.5" thickBot="1" x14ac:dyDescent="0.25">
      <c r="D62" s="17"/>
      <c r="F62" s="11"/>
      <c r="G62" s="94">
        <f>SUM(G9:G61)</f>
        <v>19515</v>
      </c>
    </row>
    <row r="63" spans="1:7" ht="13.5" thickTop="1" x14ac:dyDescent="0.2">
      <c r="D63" s="17"/>
      <c r="F63" s="11"/>
    </row>
    <row r="64" spans="1:7" x14ac:dyDescent="0.2">
      <c r="D64" s="17"/>
      <c r="F64" s="11"/>
    </row>
    <row r="65" spans="4:6" x14ac:dyDescent="0.2">
      <c r="D65" s="17"/>
      <c r="F65" s="11"/>
    </row>
    <row r="66" spans="4:6" x14ac:dyDescent="0.2">
      <c r="E66" s="11"/>
      <c r="F66" s="11"/>
    </row>
    <row r="67" spans="4:6" x14ac:dyDescent="0.2">
      <c r="E67" s="11"/>
      <c r="F67" s="11"/>
    </row>
    <row r="68" spans="4:6" x14ac:dyDescent="0.2">
      <c r="E68" s="11"/>
      <c r="F68" s="11"/>
    </row>
    <row r="69" spans="4:6" x14ac:dyDescent="0.2">
      <c r="E69" s="11"/>
      <c r="F69" s="11"/>
    </row>
    <row r="70" spans="4:6" x14ac:dyDescent="0.2">
      <c r="E70" s="11"/>
      <c r="F70" s="11"/>
    </row>
    <row r="71" spans="4:6" x14ac:dyDescent="0.2">
      <c r="E71" s="11"/>
      <c r="F71" s="11"/>
    </row>
    <row r="72" spans="4:6" x14ac:dyDescent="0.2">
      <c r="E72" s="11"/>
      <c r="F72" s="11"/>
    </row>
    <row r="73" spans="4:6" x14ac:dyDescent="0.2">
      <c r="E73" s="11"/>
      <c r="F73" s="11"/>
    </row>
    <row r="74" spans="4:6" x14ac:dyDescent="0.2">
      <c r="E74" s="11"/>
      <c r="F74" s="11"/>
    </row>
    <row r="75" spans="4:6" x14ac:dyDescent="0.2">
      <c r="E75" s="11"/>
      <c r="F75" s="11"/>
    </row>
    <row r="76" spans="4:6" x14ac:dyDescent="0.2">
      <c r="E76" s="11"/>
      <c r="F76" s="11"/>
    </row>
    <row r="77" spans="4:6" x14ac:dyDescent="0.2">
      <c r="E77" s="11"/>
      <c r="F77" s="11"/>
    </row>
    <row r="78" spans="4:6" x14ac:dyDescent="0.2">
      <c r="E78" s="11"/>
      <c r="F78" s="11"/>
    </row>
    <row r="79" spans="4:6" x14ac:dyDescent="0.2">
      <c r="E79" s="11"/>
      <c r="F79" s="11"/>
    </row>
    <row r="80" spans="4:6" x14ac:dyDescent="0.2">
      <c r="E80" s="11"/>
      <c r="F80" s="11"/>
    </row>
    <row r="81" spans="5:6" x14ac:dyDescent="0.2">
      <c r="E81" s="11"/>
      <c r="F81" s="11"/>
    </row>
    <row r="82" spans="5:6" x14ac:dyDescent="0.2">
      <c r="E82" s="11"/>
      <c r="F82" s="11"/>
    </row>
    <row r="83" spans="5:6" x14ac:dyDescent="0.2">
      <c r="E83" s="11"/>
      <c r="F83" s="11"/>
    </row>
    <row r="84" spans="5:6" x14ac:dyDescent="0.2">
      <c r="E84" s="11"/>
      <c r="F84" s="11"/>
    </row>
    <row r="85" spans="5:6" x14ac:dyDescent="0.2">
      <c r="E85" s="11"/>
      <c r="F85" s="11"/>
    </row>
    <row r="86" spans="5:6" x14ac:dyDescent="0.2">
      <c r="E86" s="11"/>
      <c r="F86" s="11"/>
    </row>
    <row r="87" spans="5:6" x14ac:dyDescent="0.2">
      <c r="E87" s="11"/>
      <c r="F87" s="11"/>
    </row>
    <row r="88" spans="5:6" x14ac:dyDescent="0.2">
      <c r="E88" s="11"/>
      <c r="F88" s="11"/>
    </row>
    <row r="89" spans="5:6" x14ac:dyDescent="0.2">
      <c r="E89" s="11"/>
      <c r="F89" s="11"/>
    </row>
    <row r="90" spans="5:6" x14ac:dyDescent="0.2">
      <c r="E90" s="11"/>
      <c r="F90" s="11"/>
    </row>
    <row r="91" spans="5:6" x14ac:dyDescent="0.2">
      <c r="E91" s="11"/>
      <c r="F91" s="11"/>
    </row>
    <row r="92" spans="5:6" x14ac:dyDescent="0.2">
      <c r="E92" s="11"/>
      <c r="F92" s="11"/>
    </row>
    <row r="93" spans="5:6" x14ac:dyDescent="0.2">
      <c r="E93" s="11"/>
      <c r="F93" s="11"/>
    </row>
    <row r="94" spans="5:6" x14ac:dyDescent="0.2">
      <c r="E94" s="11"/>
      <c r="F94" s="11"/>
    </row>
    <row r="95" spans="5:6" x14ac:dyDescent="0.2">
      <c r="E95" s="11"/>
      <c r="F95" s="11"/>
    </row>
    <row r="96" spans="5:6" x14ac:dyDescent="0.2">
      <c r="E96" s="11"/>
      <c r="F96" s="11"/>
    </row>
    <row r="97" spans="5:6" x14ac:dyDescent="0.2">
      <c r="E97" s="11"/>
      <c r="F97" s="11"/>
    </row>
    <row r="98" spans="5:6" x14ac:dyDescent="0.2">
      <c r="E98" s="11"/>
      <c r="F98" s="11"/>
    </row>
    <row r="99" spans="5:6" x14ac:dyDescent="0.2">
      <c r="E99" s="11"/>
      <c r="F99" s="11"/>
    </row>
    <row r="100" spans="5:6" x14ac:dyDescent="0.2">
      <c r="E100" s="11"/>
      <c r="F100" s="11"/>
    </row>
    <row r="101" spans="5:6" x14ac:dyDescent="0.2">
      <c r="E101" s="11"/>
      <c r="F101" s="11"/>
    </row>
    <row r="102" spans="5:6" x14ac:dyDescent="0.2">
      <c r="E102" s="11"/>
      <c r="F102" s="11"/>
    </row>
    <row r="103" spans="5:6" x14ac:dyDescent="0.2">
      <c r="E103" s="11"/>
      <c r="F103" s="11"/>
    </row>
    <row r="104" spans="5:6" x14ac:dyDescent="0.2">
      <c r="E104" s="11"/>
      <c r="F104" s="11"/>
    </row>
    <row r="105" spans="5:6" x14ac:dyDescent="0.2">
      <c r="E105" s="11"/>
      <c r="F105" s="11"/>
    </row>
    <row r="106" spans="5:6" x14ac:dyDescent="0.2">
      <c r="E106" s="11"/>
      <c r="F106" s="11"/>
    </row>
    <row r="107" spans="5:6" x14ac:dyDescent="0.2">
      <c r="E107" s="11"/>
      <c r="F107" s="11"/>
    </row>
    <row r="108" spans="5:6" x14ac:dyDescent="0.2">
      <c r="E108" s="11"/>
      <c r="F108" s="11"/>
    </row>
    <row r="109" spans="5:6" x14ac:dyDescent="0.2">
      <c r="E109" s="11"/>
      <c r="F109" s="11"/>
    </row>
    <row r="110" spans="5:6" x14ac:dyDescent="0.2">
      <c r="E110" s="11"/>
      <c r="F110" s="11"/>
    </row>
    <row r="111" spans="5:6" x14ac:dyDescent="0.2">
      <c r="E111" s="11"/>
      <c r="F111" s="11"/>
    </row>
    <row r="112" spans="5:6" x14ac:dyDescent="0.2">
      <c r="E112" s="11"/>
      <c r="F112" s="11"/>
    </row>
    <row r="113" spans="5:6" x14ac:dyDescent="0.2">
      <c r="E113" s="11"/>
      <c r="F113" s="11"/>
    </row>
    <row r="114" spans="5:6" x14ac:dyDescent="0.2">
      <c r="E114" s="11"/>
      <c r="F114" s="11"/>
    </row>
    <row r="115" spans="5:6" x14ac:dyDescent="0.2">
      <c r="E115" s="11"/>
      <c r="F115" s="11"/>
    </row>
    <row r="116" spans="5:6" x14ac:dyDescent="0.2">
      <c r="E116" s="11"/>
      <c r="F116" s="11"/>
    </row>
    <row r="117" spans="5:6" x14ac:dyDescent="0.2">
      <c r="E117" s="11"/>
      <c r="F117" s="11"/>
    </row>
  </sheetData>
  <mergeCells count="10">
    <mergeCell ref="A2:G2"/>
    <mergeCell ref="G5:G8"/>
    <mergeCell ref="A1:G1"/>
    <mergeCell ref="A3:G3"/>
    <mergeCell ref="A4:G4"/>
    <mergeCell ref="A5:A8"/>
    <mergeCell ref="C5:C8"/>
    <mergeCell ref="D5:D8"/>
    <mergeCell ref="E5:E8"/>
    <mergeCell ref="F5:F8"/>
  </mergeCells>
  <printOptions horizontalCentered="1"/>
  <pageMargins left="0.15748031496062992" right="0.15748031496062992" top="0.55118110236220474" bottom="0.35433070866141736" header="0" footer="0"/>
  <pageSetup scale="80" orientation="portrait" r:id="rId1"/>
  <headerFooter alignWithMargins="0"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6">
    <tabColor rgb="FFFF0000"/>
  </sheetPr>
  <dimension ref="A1:J509"/>
  <sheetViews>
    <sheetView showGridLines="0" topLeftCell="A437" zoomScaleNormal="100" workbookViewId="0">
      <selection activeCell="C450" sqref="C450"/>
    </sheetView>
  </sheetViews>
  <sheetFormatPr baseColWidth="10" defaultRowHeight="12.75" x14ac:dyDescent="0.2"/>
  <cols>
    <col min="1" max="1" width="5" style="11" customWidth="1"/>
    <col min="2" max="2" width="44.5703125" style="11" bestFit="1" customWidth="1"/>
    <col min="3" max="3" width="35.140625" style="11" customWidth="1"/>
    <col min="4" max="4" width="7.85546875" style="17" customWidth="1"/>
    <col min="5" max="6" width="10" style="105" bestFit="1" customWidth="1"/>
    <col min="7" max="7" width="13" style="11" customWidth="1"/>
    <col min="8" max="8" width="13" style="115" customWidth="1"/>
    <col min="9" max="10" width="12.28515625" style="11" bestFit="1" customWidth="1"/>
    <col min="11" max="16384" width="11.42578125" style="11"/>
  </cols>
  <sheetData>
    <row r="1" spans="1:10" x14ac:dyDescent="0.2">
      <c r="A1" s="415" t="s">
        <v>255</v>
      </c>
      <c r="B1" s="415"/>
      <c r="C1" s="415"/>
      <c r="D1" s="415"/>
      <c r="E1" s="415"/>
      <c r="F1" s="415"/>
      <c r="G1" s="415"/>
      <c r="H1" s="106"/>
    </row>
    <row r="2" spans="1:10" x14ac:dyDescent="0.2">
      <c r="A2" s="474" t="s">
        <v>959</v>
      </c>
      <c r="B2" s="474"/>
      <c r="C2" s="474"/>
      <c r="D2" s="474"/>
      <c r="E2" s="474"/>
      <c r="F2" s="474"/>
      <c r="G2" s="474"/>
      <c r="H2" s="107"/>
    </row>
    <row r="3" spans="1:10" ht="13.5" thickBot="1" x14ac:dyDescent="0.25">
      <c r="A3" s="474" t="s">
        <v>362</v>
      </c>
      <c r="B3" s="474"/>
      <c r="C3" s="474"/>
      <c r="D3" s="474"/>
      <c r="E3" s="474"/>
      <c r="F3" s="474"/>
      <c r="G3" s="474"/>
      <c r="H3" s="107"/>
    </row>
    <row r="4" spans="1:10" ht="13.5" customHeight="1" thickBot="1" x14ac:dyDescent="0.25">
      <c r="A4" s="475" t="s">
        <v>50</v>
      </c>
      <c r="B4" s="478" t="s">
        <v>877</v>
      </c>
      <c r="C4" s="471" t="s">
        <v>52</v>
      </c>
      <c r="D4" s="485" t="s">
        <v>874</v>
      </c>
      <c r="E4" s="99"/>
      <c r="F4" s="99"/>
      <c r="G4" s="491" t="s">
        <v>55</v>
      </c>
      <c r="H4" s="492"/>
      <c r="I4" s="493"/>
    </row>
    <row r="5" spans="1:10" ht="10.5" customHeight="1" x14ac:dyDescent="0.2">
      <c r="A5" s="476"/>
      <c r="B5" s="479"/>
      <c r="C5" s="481"/>
      <c r="D5" s="488"/>
      <c r="E5" s="100"/>
      <c r="F5" s="100"/>
      <c r="G5" s="471" t="s">
        <v>355</v>
      </c>
      <c r="H5" s="108"/>
      <c r="I5" s="471" t="s">
        <v>354</v>
      </c>
    </row>
    <row r="6" spans="1:10" ht="10.5" customHeight="1" thickBot="1" x14ac:dyDescent="0.25">
      <c r="A6" s="477"/>
      <c r="B6" s="480"/>
      <c r="C6" s="472"/>
      <c r="D6" s="489"/>
      <c r="E6" s="101" t="s">
        <v>879</v>
      </c>
      <c r="F6" s="101" t="s">
        <v>880</v>
      </c>
      <c r="G6" s="472"/>
      <c r="H6" s="109" t="s">
        <v>881</v>
      </c>
      <c r="I6" s="490"/>
    </row>
    <row r="7" spans="1:10" ht="12.75" customHeight="1" x14ac:dyDescent="0.2">
      <c r="A7" s="59">
        <v>1</v>
      </c>
      <c r="B7" s="82" t="s">
        <v>597</v>
      </c>
      <c r="C7" s="30" t="s">
        <v>596</v>
      </c>
      <c r="D7" s="102" t="s">
        <v>875</v>
      </c>
      <c r="E7" s="29">
        <v>1864</v>
      </c>
      <c r="F7" s="29">
        <v>1864</v>
      </c>
      <c r="G7" s="29">
        <v>1864</v>
      </c>
      <c r="H7" s="110"/>
      <c r="I7" s="65">
        <f>(D7*G7)*12</f>
        <v>223680</v>
      </c>
    </row>
    <row r="8" spans="1:10" ht="12.75" customHeight="1" x14ac:dyDescent="0.2">
      <c r="A8" s="59">
        <v>11</v>
      </c>
      <c r="B8" s="82" t="s">
        <v>598</v>
      </c>
      <c r="C8" s="30" t="s">
        <v>596</v>
      </c>
      <c r="D8" s="102" t="s">
        <v>876</v>
      </c>
      <c r="E8" s="29">
        <v>1864</v>
      </c>
      <c r="F8" s="29">
        <v>1864</v>
      </c>
      <c r="G8" s="29">
        <v>1864</v>
      </c>
      <c r="H8" s="110"/>
      <c r="I8" s="65">
        <f>(D8*G8)*12</f>
        <v>89472</v>
      </c>
    </row>
    <row r="9" spans="1:10" ht="12.75" customHeight="1" x14ac:dyDescent="0.2">
      <c r="A9" s="59">
        <v>15</v>
      </c>
      <c r="B9" s="56" t="s">
        <v>441</v>
      </c>
      <c r="C9" s="55" t="s">
        <v>442</v>
      </c>
      <c r="D9" s="97" t="s">
        <v>297</v>
      </c>
      <c r="E9" s="57">
        <v>5625</v>
      </c>
      <c r="F9" s="57">
        <v>5625</v>
      </c>
      <c r="G9" s="57">
        <v>5625</v>
      </c>
      <c r="H9" s="111"/>
      <c r="I9" s="65">
        <f>(D9*G9)*12</f>
        <v>67500</v>
      </c>
      <c r="J9" s="17"/>
    </row>
    <row r="10" spans="1:10" ht="12.75" customHeight="1" x14ac:dyDescent="0.2">
      <c r="A10" s="59">
        <v>16</v>
      </c>
      <c r="B10" s="55" t="s">
        <v>443</v>
      </c>
      <c r="C10" s="55" t="s">
        <v>444</v>
      </c>
      <c r="D10" s="97" t="s">
        <v>297</v>
      </c>
      <c r="E10" s="57">
        <v>1864</v>
      </c>
      <c r="F10" s="57">
        <v>1864</v>
      </c>
      <c r="G10" s="57">
        <v>1864</v>
      </c>
      <c r="H10" s="111"/>
      <c r="I10" s="65">
        <f>(D10*G10)*12</f>
        <v>22368</v>
      </c>
      <c r="J10" s="17"/>
    </row>
    <row r="11" spans="1:10" ht="12.75" customHeight="1" x14ac:dyDescent="0.2">
      <c r="A11" s="59"/>
      <c r="B11" s="55"/>
      <c r="C11" s="55"/>
      <c r="D11" s="97"/>
      <c r="E11" s="97"/>
      <c r="F11" s="97"/>
      <c r="G11" s="57"/>
      <c r="H11" s="111"/>
      <c r="I11" s="65"/>
      <c r="J11" s="17"/>
    </row>
    <row r="12" spans="1:10" ht="12.75" customHeight="1" x14ac:dyDescent="0.2">
      <c r="A12" s="59">
        <v>279</v>
      </c>
      <c r="B12" s="60" t="s">
        <v>560</v>
      </c>
      <c r="C12" s="60" t="s">
        <v>558</v>
      </c>
      <c r="D12" s="97" t="s">
        <v>297</v>
      </c>
      <c r="E12" s="61">
        <v>850</v>
      </c>
      <c r="F12" s="61">
        <v>850</v>
      </c>
      <c r="G12" s="61">
        <v>850</v>
      </c>
      <c r="H12" s="112"/>
      <c r="I12" s="65">
        <f>(D12*G12)*12</f>
        <v>10200</v>
      </c>
      <c r="J12" s="17"/>
    </row>
    <row r="13" spans="1:10" ht="12.75" customHeight="1" x14ac:dyDescent="0.2">
      <c r="A13" s="59">
        <v>266</v>
      </c>
      <c r="B13" s="60" t="s">
        <v>616</v>
      </c>
      <c r="C13" s="60" t="s">
        <v>832</v>
      </c>
      <c r="D13" s="97" t="s">
        <v>297</v>
      </c>
      <c r="E13" s="61">
        <v>357</v>
      </c>
      <c r="F13" s="61">
        <v>357</v>
      </c>
      <c r="G13" s="61">
        <v>357</v>
      </c>
      <c r="H13" s="112"/>
      <c r="I13" s="65">
        <f>(D13*G13)*12</f>
        <v>4284</v>
      </c>
      <c r="J13" s="17"/>
    </row>
    <row r="14" spans="1:10" ht="12.75" customHeight="1" x14ac:dyDescent="0.2">
      <c r="A14" s="59">
        <v>54</v>
      </c>
      <c r="B14" s="95" t="s">
        <v>470</v>
      </c>
      <c r="C14" s="55" t="s">
        <v>789</v>
      </c>
      <c r="D14" s="97" t="s">
        <v>878</v>
      </c>
      <c r="E14" s="97">
        <f>MIN(G14:G64)</f>
        <v>350</v>
      </c>
      <c r="F14" s="97">
        <f>MAX(G14:G64)</f>
        <v>425</v>
      </c>
      <c r="G14" s="57">
        <v>425</v>
      </c>
      <c r="H14" s="111">
        <f>SUM(G14:G64)</f>
        <v>20375</v>
      </c>
      <c r="I14" s="65">
        <f>+H14*12</f>
        <v>244500</v>
      </c>
      <c r="J14" s="17"/>
    </row>
    <row r="15" spans="1:10" ht="12.75" hidden="1" customHeight="1" x14ac:dyDescent="0.2">
      <c r="A15" s="59">
        <v>55</v>
      </c>
      <c r="B15" s="95" t="s">
        <v>470</v>
      </c>
      <c r="C15" s="55" t="s">
        <v>789</v>
      </c>
      <c r="D15" s="97" t="s">
        <v>261</v>
      </c>
      <c r="E15" s="97"/>
      <c r="F15" s="97"/>
      <c r="G15" s="57">
        <v>425</v>
      </c>
      <c r="H15" s="111"/>
      <c r="I15" s="25"/>
      <c r="J15" s="25"/>
    </row>
    <row r="16" spans="1:10" ht="12.75" hidden="1" customHeight="1" x14ac:dyDescent="0.2">
      <c r="A16" s="59">
        <v>56</v>
      </c>
      <c r="B16" s="95" t="s">
        <v>470</v>
      </c>
      <c r="C16" s="55" t="s">
        <v>789</v>
      </c>
      <c r="D16" s="97" t="s">
        <v>261</v>
      </c>
      <c r="E16" s="97"/>
      <c r="F16" s="97"/>
      <c r="G16" s="57">
        <v>425</v>
      </c>
      <c r="H16" s="111"/>
      <c r="I16" s="25"/>
      <c r="J16" s="25"/>
    </row>
    <row r="17" spans="1:10" ht="12.75" hidden="1" customHeight="1" x14ac:dyDescent="0.2">
      <c r="A17" s="59">
        <v>57</v>
      </c>
      <c r="B17" s="95" t="s">
        <v>470</v>
      </c>
      <c r="C17" s="55" t="s">
        <v>789</v>
      </c>
      <c r="D17" s="97" t="s">
        <v>261</v>
      </c>
      <c r="E17" s="97"/>
      <c r="F17" s="97"/>
      <c r="G17" s="57">
        <v>425</v>
      </c>
      <c r="H17" s="111"/>
      <c r="I17" s="24"/>
      <c r="J17" s="25"/>
    </row>
    <row r="18" spans="1:10" ht="12.75" hidden="1" customHeight="1" x14ac:dyDescent="0.2">
      <c r="A18" s="59">
        <v>58</v>
      </c>
      <c r="B18" s="95" t="s">
        <v>470</v>
      </c>
      <c r="C18" s="55" t="s">
        <v>789</v>
      </c>
      <c r="D18" s="97" t="s">
        <v>261</v>
      </c>
      <c r="E18" s="97"/>
      <c r="F18" s="97"/>
      <c r="G18" s="57">
        <v>425</v>
      </c>
      <c r="H18" s="111"/>
      <c r="I18" s="25"/>
      <c r="J18" s="25"/>
    </row>
    <row r="19" spans="1:10" ht="12.75" hidden="1" customHeight="1" x14ac:dyDescent="0.2">
      <c r="A19" s="59">
        <v>59</v>
      </c>
      <c r="B19" s="95" t="s">
        <v>470</v>
      </c>
      <c r="C19" s="55" t="s">
        <v>789</v>
      </c>
      <c r="D19" s="97" t="s">
        <v>261</v>
      </c>
      <c r="E19" s="97"/>
      <c r="F19" s="97"/>
      <c r="G19" s="57">
        <v>375</v>
      </c>
      <c r="H19" s="111"/>
    </row>
    <row r="20" spans="1:10" ht="12.75" hidden="1" customHeight="1" x14ac:dyDescent="0.2">
      <c r="A20" s="59">
        <v>60</v>
      </c>
      <c r="B20" s="95" t="s">
        <v>470</v>
      </c>
      <c r="C20" s="55" t="s">
        <v>789</v>
      </c>
      <c r="D20" s="97" t="s">
        <v>261</v>
      </c>
      <c r="E20" s="97"/>
      <c r="F20" s="97"/>
      <c r="G20" s="57">
        <v>425</v>
      </c>
      <c r="H20" s="111"/>
    </row>
    <row r="21" spans="1:10" ht="12.75" hidden="1" customHeight="1" x14ac:dyDescent="0.2">
      <c r="A21" s="59">
        <v>61</v>
      </c>
      <c r="B21" s="95" t="s">
        <v>470</v>
      </c>
      <c r="C21" s="55" t="s">
        <v>789</v>
      </c>
      <c r="D21" s="97" t="s">
        <v>261</v>
      </c>
      <c r="E21" s="97"/>
      <c r="F21" s="97"/>
      <c r="G21" s="57">
        <v>425</v>
      </c>
      <c r="H21" s="111"/>
    </row>
    <row r="22" spans="1:10" ht="12.75" hidden="1" customHeight="1" x14ac:dyDescent="0.2">
      <c r="A22" s="59">
        <v>62</v>
      </c>
      <c r="B22" s="95" t="s">
        <v>470</v>
      </c>
      <c r="C22" s="55" t="s">
        <v>789</v>
      </c>
      <c r="D22" s="97" t="s">
        <v>261</v>
      </c>
      <c r="E22" s="97"/>
      <c r="F22" s="97"/>
      <c r="G22" s="57">
        <v>425</v>
      </c>
      <c r="H22" s="111"/>
    </row>
    <row r="23" spans="1:10" ht="12.75" hidden="1" customHeight="1" x14ac:dyDescent="0.2">
      <c r="A23" s="59">
        <v>63</v>
      </c>
      <c r="B23" s="95" t="s">
        <v>470</v>
      </c>
      <c r="C23" s="55" t="s">
        <v>789</v>
      </c>
      <c r="D23" s="97" t="s">
        <v>261</v>
      </c>
      <c r="E23" s="97"/>
      <c r="F23" s="97"/>
      <c r="G23" s="57">
        <v>425</v>
      </c>
      <c r="H23" s="111"/>
    </row>
    <row r="24" spans="1:10" ht="12.75" hidden="1" customHeight="1" x14ac:dyDescent="0.2">
      <c r="A24" s="59">
        <v>64</v>
      </c>
      <c r="B24" s="95" t="s">
        <v>470</v>
      </c>
      <c r="C24" s="55" t="s">
        <v>789</v>
      </c>
      <c r="D24" s="97" t="s">
        <v>261</v>
      </c>
      <c r="E24" s="97"/>
      <c r="F24" s="97"/>
      <c r="G24" s="57">
        <v>425</v>
      </c>
      <c r="H24" s="111"/>
    </row>
    <row r="25" spans="1:10" ht="12.75" hidden="1" customHeight="1" x14ac:dyDescent="0.2">
      <c r="A25" s="59">
        <v>65</v>
      </c>
      <c r="B25" s="95" t="s">
        <v>470</v>
      </c>
      <c r="C25" s="55" t="s">
        <v>789</v>
      </c>
      <c r="D25" s="97" t="s">
        <v>261</v>
      </c>
      <c r="E25" s="97"/>
      <c r="F25" s="97"/>
      <c r="G25" s="57">
        <v>425</v>
      </c>
      <c r="H25" s="111"/>
    </row>
    <row r="26" spans="1:10" ht="12.75" hidden="1" customHeight="1" x14ac:dyDescent="0.2">
      <c r="A26" s="59">
        <v>66</v>
      </c>
      <c r="B26" s="95" t="s">
        <v>470</v>
      </c>
      <c r="C26" s="55" t="s">
        <v>789</v>
      </c>
      <c r="D26" s="97" t="s">
        <v>261</v>
      </c>
      <c r="E26" s="97"/>
      <c r="F26" s="97"/>
      <c r="G26" s="57">
        <v>425</v>
      </c>
      <c r="H26" s="111"/>
    </row>
    <row r="27" spans="1:10" ht="12.75" hidden="1" customHeight="1" x14ac:dyDescent="0.2">
      <c r="A27" s="59">
        <v>67</v>
      </c>
      <c r="B27" s="95" t="s">
        <v>470</v>
      </c>
      <c r="C27" s="55" t="s">
        <v>789</v>
      </c>
      <c r="D27" s="97" t="s">
        <v>261</v>
      </c>
      <c r="E27" s="97"/>
      <c r="F27" s="97"/>
      <c r="G27" s="57">
        <v>425</v>
      </c>
      <c r="H27" s="111"/>
    </row>
    <row r="28" spans="1:10" ht="12.75" hidden="1" customHeight="1" x14ac:dyDescent="0.2">
      <c r="A28" s="59">
        <v>68</v>
      </c>
      <c r="B28" s="95" t="s">
        <v>470</v>
      </c>
      <c r="C28" s="55" t="s">
        <v>789</v>
      </c>
      <c r="D28" s="97" t="s">
        <v>261</v>
      </c>
      <c r="E28" s="97"/>
      <c r="F28" s="97"/>
      <c r="G28" s="57">
        <v>425</v>
      </c>
      <c r="H28" s="111"/>
    </row>
    <row r="29" spans="1:10" ht="12.75" hidden="1" customHeight="1" x14ac:dyDescent="0.2">
      <c r="A29" s="59">
        <v>69</v>
      </c>
      <c r="B29" s="95" t="s">
        <v>470</v>
      </c>
      <c r="C29" s="55" t="s">
        <v>789</v>
      </c>
      <c r="D29" s="97" t="s">
        <v>261</v>
      </c>
      <c r="E29" s="97"/>
      <c r="F29" s="97"/>
      <c r="G29" s="57">
        <v>425</v>
      </c>
      <c r="H29" s="111"/>
    </row>
    <row r="30" spans="1:10" ht="12.75" hidden="1" customHeight="1" x14ac:dyDescent="0.2">
      <c r="A30" s="59">
        <v>70</v>
      </c>
      <c r="B30" s="95" t="s">
        <v>470</v>
      </c>
      <c r="C30" s="55" t="s">
        <v>789</v>
      </c>
      <c r="D30" s="97" t="s">
        <v>261</v>
      </c>
      <c r="E30" s="97"/>
      <c r="F30" s="97"/>
      <c r="G30" s="57">
        <v>425</v>
      </c>
      <c r="H30" s="111"/>
    </row>
    <row r="31" spans="1:10" ht="12.75" hidden="1" customHeight="1" x14ac:dyDescent="0.2">
      <c r="A31" s="59">
        <v>71</v>
      </c>
      <c r="B31" s="95" t="s">
        <v>470</v>
      </c>
      <c r="C31" s="55" t="s">
        <v>789</v>
      </c>
      <c r="D31" s="97" t="s">
        <v>261</v>
      </c>
      <c r="E31" s="97"/>
      <c r="F31" s="97"/>
      <c r="G31" s="57">
        <v>375</v>
      </c>
      <c r="H31" s="111"/>
    </row>
    <row r="32" spans="1:10" ht="12.75" hidden="1" customHeight="1" x14ac:dyDescent="0.2">
      <c r="A32" s="59">
        <v>110</v>
      </c>
      <c r="B32" s="96" t="s">
        <v>470</v>
      </c>
      <c r="C32" s="55" t="s">
        <v>789</v>
      </c>
      <c r="D32" s="97" t="s">
        <v>261</v>
      </c>
      <c r="E32" s="97"/>
      <c r="F32" s="97"/>
      <c r="G32" s="57">
        <v>375</v>
      </c>
      <c r="H32" s="111"/>
    </row>
    <row r="33" spans="1:8" ht="12.75" hidden="1" customHeight="1" x14ac:dyDescent="0.2">
      <c r="A33" s="59">
        <v>111</v>
      </c>
      <c r="B33" s="96" t="s">
        <v>470</v>
      </c>
      <c r="C33" s="55" t="s">
        <v>789</v>
      </c>
      <c r="D33" s="97" t="s">
        <v>261</v>
      </c>
      <c r="E33" s="97"/>
      <c r="F33" s="97"/>
      <c r="G33" s="57">
        <v>350</v>
      </c>
      <c r="H33" s="111"/>
    </row>
    <row r="34" spans="1:8" ht="12.75" hidden="1" customHeight="1" x14ac:dyDescent="0.2">
      <c r="A34" s="59">
        <v>112</v>
      </c>
      <c r="B34" s="96" t="s">
        <v>470</v>
      </c>
      <c r="C34" s="55" t="s">
        <v>789</v>
      </c>
      <c r="D34" s="97" t="s">
        <v>261</v>
      </c>
      <c r="E34" s="97"/>
      <c r="F34" s="97"/>
      <c r="G34" s="57">
        <v>350</v>
      </c>
      <c r="H34" s="111"/>
    </row>
    <row r="35" spans="1:8" ht="12.75" hidden="1" customHeight="1" x14ac:dyDescent="0.2">
      <c r="A35" s="59">
        <v>113</v>
      </c>
      <c r="B35" s="96" t="s">
        <v>470</v>
      </c>
      <c r="C35" s="55" t="s">
        <v>789</v>
      </c>
      <c r="D35" s="97" t="s">
        <v>261</v>
      </c>
      <c r="E35" s="97"/>
      <c r="F35" s="97"/>
      <c r="G35" s="57">
        <v>375</v>
      </c>
      <c r="H35" s="111"/>
    </row>
    <row r="36" spans="1:8" ht="12.75" hidden="1" customHeight="1" x14ac:dyDescent="0.2">
      <c r="A36" s="59">
        <v>114</v>
      </c>
      <c r="B36" s="96" t="s">
        <v>470</v>
      </c>
      <c r="C36" s="55" t="s">
        <v>789</v>
      </c>
      <c r="D36" s="97" t="s">
        <v>261</v>
      </c>
      <c r="E36" s="97"/>
      <c r="F36" s="97"/>
      <c r="G36" s="57">
        <v>375</v>
      </c>
      <c r="H36" s="111"/>
    </row>
    <row r="37" spans="1:8" ht="12.75" hidden="1" customHeight="1" x14ac:dyDescent="0.2">
      <c r="A37" s="59">
        <v>115</v>
      </c>
      <c r="B37" s="96" t="s">
        <v>470</v>
      </c>
      <c r="C37" s="55" t="s">
        <v>789</v>
      </c>
      <c r="D37" s="97" t="s">
        <v>261</v>
      </c>
      <c r="E37" s="97"/>
      <c r="F37" s="97"/>
      <c r="G37" s="57">
        <v>375</v>
      </c>
      <c r="H37" s="111"/>
    </row>
    <row r="38" spans="1:8" ht="12.75" hidden="1" customHeight="1" x14ac:dyDescent="0.2">
      <c r="A38" s="59">
        <v>116</v>
      </c>
      <c r="B38" s="96" t="s">
        <v>470</v>
      </c>
      <c r="C38" s="55" t="s">
        <v>789</v>
      </c>
      <c r="D38" s="97" t="s">
        <v>261</v>
      </c>
      <c r="E38" s="97"/>
      <c r="F38" s="97"/>
      <c r="G38" s="57">
        <v>375</v>
      </c>
      <c r="H38" s="111"/>
    </row>
    <row r="39" spans="1:8" ht="12.75" hidden="1" customHeight="1" x14ac:dyDescent="0.2">
      <c r="A39" s="59">
        <v>117</v>
      </c>
      <c r="B39" s="96" t="s">
        <v>470</v>
      </c>
      <c r="C39" s="55" t="s">
        <v>789</v>
      </c>
      <c r="D39" s="97" t="s">
        <v>261</v>
      </c>
      <c r="E39" s="97"/>
      <c r="F39" s="97"/>
      <c r="G39" s="57">
        <v>375</v>
      </c>
      <c r="H39" s="111"/>
    </row>
    <row r="40" spans="1:8" ht="12.75" hidden="1" customHeight="1" x14ac:dyDescent="0.2">
      <c r="A40" s="59">
        <v>118</v>
      </c>
      <c r="B40" s="96" t="s">
        <v>470</v>
      </c>
      <c r="C40" s="55" t="s">
        <v>789</v>
      </c>
      <c r="D40" s="97" t="s">
        <v>261</v>
      </c>
      <c r="E40" s="97"/>
      <c r="F40" s="97"/>
      <c r="G40" s="57">
        <v>375</v>
      </c>
      <c r="H40" s="111"/>
    </row>
    <row r="41" spans="1:8" ht="12.75" hidden="1" customHeight="1" x14ac:dyDescent="0.2">
      <c r="A41" s="59">
        <v>119</v>
      </c>
      <c r="B41" s="96" t="s">
        <v>470</v>
      </c>
      <c r="C41" s="55" t="s">
        <v>789</v>
      </c>
      <c r="D41" s="97" t="s">
        <v>261</v>
      </c>
      <c r="E41" s="97"/>
      <c r="F41" s="97"/>
      <c r="G41" s="57">
        <v>375</v>
      </c>
      <c r="H41" s="111"/>
    </row>
    <row r="42" spans="1:8" ht="12.75" hidden="1" customHeight="1" x14ac:dyDescent="0.2">
      <c r="A42" s="59">
        <v>120</v>
      </c>
      <c r="B42" s="96" t="s">
        <v>470</v>
      </c>
      <c r="C42" s="55" t="s">
        <v>789</v>
      </c>
      <c r="D42" s="97" t="s">
        <v>261</v>
      </c>
      <c r="E42" s="97"/>
      <c r="F42" s="97"/>
      <c r="G42" s="57">
        <v>375</v>
      </c>
      <c r="H42" s="111"/>
    </row>
    <row r="43" spans="1:8" ht="12.75" hidden="1" customHeight="1" x14ac:dyDescent="0.2">
      <c r="A43" s="59">
        <v>121</v>
      </c>
      <c r="B43" s="96" t="s">
        <v>470</v>
      </c>
      <c r="C43" s="55" t="s">
        <v>789</v>
      </c>
      <c r="D43" s="97" t="s">
        <v>261</v>
      </c>
      <c r="E43" s="97"/>
      <c r="F43" s="97"/>
      <c r="G43" s="57">
        <v>375</v>
      </c>
      <c r="H43" s="111"/>
    </row>
    <row r="44" spans="1:8" ht="12.75" hidden="1" customHeight="1" x14ac:dyDescent="0.2">
      <c r="A44" s="59">
        <v>122</v>
      </c>
      <c r="B44" s="96" t="s">
        <v>470</v>
      </c>
      <c r="C44" s="55" t="s">
        <v>789</v>
      </c>
      <c r="D44" s="97" t="s">
        <v>261</v>
      </c>
      <c r="E44" s="97"/>
      <c r="F44" s="97"/>
      <c r="G44" s="57">
        <v>375</v>
      </c>
      <c r="H44" s="111"/>
    </row>
    <row r="45" spans="1:8" ht="12.75" hidden="1" customHeight="1" x14ac:dyDescent="0.2">
      <c r="A45" s="59">
        <v>123</v>
      </c>
      <c r="B45" s="96" t="s">
        <v>470</v>
      </c>
      <c r="C45" s="55" t="s">
        <v>789</v>
      </c>
      <c r="D45" s="97" t="s">
        <v>261</v>
      </c>
      <c r="E45" s="97"/>
      <c r="F45" s="97"/>
      <c r="G45" s="57">
        <v>375</v>
      </c>
      <c r="H45" s="111"/>
    </row>
    <row r="46" spans="1:8" ht="12.75" hidden="1" customHeight="1" x14ac:dyDescent="0.2">
      <c r="A46" s="59">
        <v>124</v>
      </c>
      <c r="B46" s="96" t="s">
        <v>470</v>
      </c>
      <c r="C46" s="55" t="s">
        <v>789</v>
      </c>
      <c r="D46" s="97" t="s">
        <v>261</v>
      </c>
      <c r="E46" s="97"/>
      <c r="F46" s="97"/>
      <c r="G46" s="57">
        <v>375</v>
      </c>
      <c r="H46" s="111"/>
    </row>
    <row r="47" spans="1:8" ht="12.75" hidden="1" customHeight="1" x14ac:dyDescent="0.2">
      <c r="A47" s="59">
        <v>125</v>
      </c>
      <c r="B47" s="96" t="s">
        <v>470</v>
      </c>
      <c r="C47" s="55" t="s">
        <v>789</v>
      </c>
      <c r="D47" s="97" t="s">
        <v>261</v>
      </c>
      <c r="E47" s="97"/>
      <c r="F47" s="97"/>
      <c r="G47" s="57">
        <v>375</v>
      </c>
      <c r="H47" s="111"/>
    </row>
    <row r="48" spans="1:8" ht="12.75" hidden="1" customHeight="1" x14ac:dyDescent="0.2">
      <c r="A48" s="59">
        <v>126</v>
      </c>
      <c r="B48" s="96" t="s">
        <v>470</v>
      </c>
      <c r="C48" s="55" t="s">
        <v>789</v>
      </c>
      <c r="D48" s="97" t="s">
        <v>261</v>
      </c>
      <c r="E48" s="97"/>
      <c r="F48" s="97"/>
      <c r="G48" s="57">
        <v>375</v>
      </c>
      <c r="H48" s="111"/>
    </row>
    <row r="49" spans="1:8" ht="12.75" hidden="1" customHeight="1" x14ac:dyDescent="0.2">
      <c r="A49" s="59">
        <v>127</v>
      </c>
      <c r="B49" s="96" t="s">
        <v>470</v>
      </c>
      <c r="C49" s="55" t="s">
        <v>789</v>
      </c>
      <c r="D49" s="97" t="s">
        <v>261</v>
      </c>
      <c r="E49" s="97"/>
      <c r="F49" s="97"/>
      <c r="G49" s="57">
        <v>375</v>
      </c>
      <c r="H49" s="111"/>
    </row>
    <row r="50" spans="1:8" ht="12.75" hidden="1" customHeight="1" x14ac:dyDescent="0.2">
      <c r="A50" s="59">
        <v>128</v>
      </c>
      <c r="B50" s="96" t="s">
        <v>470</v>
      </c>
      <c r="C50" s="55" t="s">
        <v>789</v>
      </c>
      <c r="D50" s="97" t="s">
        <v>261</v>
      </c>
      <c r="E50" s="97"/>
      <c r="F50" s="97"/>
      <c r="G50" s="57">
        <v>375</v>
      </c>
      <c r="H50" s="111"/>
    </row>
    <row r="51" spans="1:8" ht="12.75" hidden="1" customHeight="1" x14ac:dyDescent="0.2">
      <c r="A51" s="59">
        <v>129</v>
      </c>
      <c r="B51" s="96" t="s">
        <v>470</v>
      </c>
      <c r="C51" s="55" t="s">
        <v>789</v>
      </c>
      <c r="D51" s="97" t="s">
        <v>261</v>
      </c>
      <c r="E51" s="97"/>
      <c r="F51" s="97"/>
      <c r="G51" s="57">
        <v>375</v>
      </c>
      <c r="H51" s="111"/>
    </row>
    <row r="52" spans="1:8" ht="12.75" hidden="1" customHeight="1" x14ac:dyDescent="0.2">
      <c r="A52" s="59">
        <v>130</v>
      </c>
      <c r="B52" s="96" t="s">
        <v>470</v>
      </c>
      <c r="C52" s="55" t="s">
        <v>789</v>
      </c>
      <c r="D52" s="97" t="s">
        <v>261</v>
      </c>
      <c r="E52" s="97"/>
      <c r="F52" s="97"/>
      <c r="G52" s="57">
        <v>375</v>
      </c>
      <c r="H52" s="111"/>
    </row>
    <row r="53" spans="1:8" ht="12.75" hidden="1" customHeight="1" x14ac:dyDescent="0.2">
      <c r="A53" s="59">
        <v>131</v>
      </c>
      <c r="B53" s="96" t="s">
        <v>470</v>
      </c>
      <c r="C53" s="55" t="s">
        <v>789</v>
      </c>
      <c r="D53" s="97" t="s">
        <v>261</v>
      </c>
      <c r="E53" s="97"/>
      <c r="F53" s="97"/>
      <c r="G53" s="57">
        <v>375</v>
      </c>
      <c r="H53" s="111"/>
    </row>
    <row r="54" spans="1:8" ht="12.75" hidden="1" customHeight="1" x14ac:dyDescent="0.2">
      <c r="A54" s="59">
        <v>132</v>
      </c>
      <c r="B54" s="96" t="s">
        <v>470</v>
      </c>
      <c r="C54" s="55" t="s">
        <v>789</v>
      </c>
      <c r="D54" s="97" t="s">
        <v>261</v>
      </c>
      <c r="E54" s="97"/>
      <c r="F54" s="97"/>
      <c r="G54" s="57">
        <v>375</v>
      </c>
      <c r="H54" s="111"/>
    </row>
    <row r="55" spans="1:8" ht="12.75" hidden="1" customHeight="1" x14ac:dyDescent="0.2">
      <c r="A55" s="59">
        <v>133</v>
      </c>
      <c r="B55" s="95" t="s">
        <v>470</v>
      </c>
      <c r="C55" s="55" t="s">
        <v>789</v>
      </c>
      <c r="D55" s="97" t="s">
        <v>261</v>
      </c>
      <c r="E55" s="97"/>
      <c r="F55" s="97"/>
      <c r="G55" s="57">
        <v>425</v>
      </c>
      <c r="H55" s="111"/>
    </row>
    <row r="56" spans="1:8" ht="12.75" hidden="1" customHeight="1" x14ac:dyDescent="0.2">
      <c r="A56" s="59">
        <v>134</v>
      </c>
      <c r="B56" s="95" t="s">
        <v>470</v>
      </c>
      <c r="C56" s="55" t="s">
        <v>789</v>
      </c>
      <c r="D56" s="97" t="s">
        <v>261</v>
      </c>
      <c r="E56" s="97"/>
      <c r="F56" s="97"/>
      <c r="G56" s="57">
        <v>425</v>
      </c>
      <c r="H56" s="111"/>
    </row>
    <row r="57" spans="1:8" ht="12.75" hidden="1" customHeight="1" x14ac:dyDescent="0.2">
      <c r="A57" s="59">
        <v>135</v>
      </c>
      <c r="B57" s="95" t="s">
        <v>470</v>
      </c>
      <c r="C57" s="55" t="s">
        <v>789</v>
      </c>
      <c r="D57" s="97" t="s">
        <v>261</v>
      </c>
      <c r="E57" s="97"/>
      <c r="F57" s="97"/>
      <c r="G57" s="57">
        <v>425</v>
      </c>
      <c r="H57" s="111"/>
    </row>
    <row r="58" spans="1:8" ht="12.75" hidden="1" customHeight="1" x14ac:dyDescent="0.2">
      <c r="A58" s="59">
        <v>136</v>
      </c>
      <c r="B58" s="95" t="s">
        <v>470</v>
      </c>
      <c r="C58" s="55" t="s">
        <v>789</v>
      </c>
      <c r="D58" s="97" t="s">
        <v>261</v>
      </c>
      <c r="E58" s="97"/>
      <c r="F58" s="97"/>
      <c r="G58" s="57">
        <v>425</v>
      </c>
      <c r="H58" s="111"/>
    </row>
    <row r="59" spans="1:8" ht="12.75" hidden="1" customHeight="1" x14ac:dyDescent="0.2">
      <c r="A59" s="59">
        <v>137</v>
      </c>
      <c r="B59" s="95" t="s">
        <v>470</v>
      </c>
      <c r="C59" s="55" t="s">
        <v>789</v>
      </c>
      <c r="D59" s="97" t="s">
        <v>261</v>
      </c>
      <c r="E59" s="97"/>
      <c r="F59" s="97"/>
      <c r="G59" s="57">
        <v>425</v>
      </c>
      <c r="H59" s="111"/>
    </row>
    <row r="60" spans="1:8" ht="12.75" hidden="1" customHeight="1" x14ac:dyDescent="0.2">
      <c r="A60" s="59">
        <v>138</v>
      </c>
      <c r="B60" s="95" t="s">
        <v>470</v>
      </c>
      <c r="C60" s="55" t="s">
        <v>789</v>
      </c>
      <c r="D60" s="97" t="s">
        <v>261</v>
      </c>
      <c r="E60" s="97"/>
      <c r="F60" s="97"/>
      <c r="G60" s="57">
        <v>425</v>
      </c>
      <c r="H60" s="111"/>
    </row>
    <row r="61" spans="1:8" ht="12.75" hidden="1" customHeight="1" x14ac:dyDescent="0.2">
      <c r="A61" s="59">
        <v>139</v>
      </c>
      <c r="B61" s="95" t="s">
        <v>470</v>
      </c>
      <c r="C61" s="55" t="s">
        <v>789</v>
      </c>
      <c r="D61" s="97" t="s">
        <v>261</v>
      </c>
      <c r="E61" s="97"/>
      <c r="F61" s="97"/>
      <c r="G61" s="57">
        <v>425</v>
      </c>
      <c r="H61" s="111"/>
    </row>
    <row r="62" spans="1:8" ht="12.75" hidden="1" customHeight="1" x14ac:dyDescent="0.2">
      <c r="A62" s="59">
        <v>140</v>
      </c>
      <c r="B62" s="95" t="s">
        <v>470</v>
      </c>
      <c r="C62" s="55" t="s">
        <v>789</v>
      </c>
      <c r="D62" s="97" t="s">
        <v>261</v>
      </c>
      <c r="E62" s="97"/>
      <c r="F62" s="97"/>
      <c r="G62" s="57">
        <v>425</v>
      </c>
      <c r="H62" s="111"/>
    </row>
    <row r="63" spans="1:8" ht="12.75" hidden="1" customHeight="1" x14ac:dyDescent="0.2">
      <c r="A63" s="59">
        <v>141</v>
      </c>
      <c r="B63" s="95" t="s">
        <v>470</v>
      </c>
      <c r="C63" s="55" t="s">
        <v>789</v>
      </c>
      <c r="D63" s="97" t="s">
        <v>261</v>
      </c>
      <c r="E63" s="97"/>
      <c r="F63" s="97"/>
      <c r="G63" s="57">
        <v>425</v>
      </c>
      <c r="H63" s="111"/>
    </row>
    <row r="64" spans="1:8" ht="12.75" hidden="1" customHeight="1" x14ac:dyDescent="0.2">
      <c r="A64" s="59">
        <v>142</v>
      </c>
      <c r="B64" s="95" t="s">
        <v>470</v>
      </c>
      <c r="C64" s="55" t="s">
        <v>789</v>
      </c>
      <c r="D64" s="97" t="s">
        <v>261</v>
      </c>
      <c r="E64" s="97"/>
      <c r="F64" s="97"/>
      <c r="G64" s="57">
        <v>425</v>
      </c>
      <c r="H64" s="111"/>
    </row>
    <row r="65" spans="1:9" ht="12.75" customHeight="1" x14ac:dyDescent="0.2">
      <c r="A65" s="59">
        <v>352</v>
      </c>
      <c r="B65" s="83" t="s">
        <v>591</v>
      </c>
      <c r="C65" s="59" t="s">
        <v>831</v>
      </c>
      <c r="D65" s="97" t="s">
        <v>249</v>
      </c>
      <c r="E65" s="98">
        <f>MIN(G65:G67)</f>
        <v>400</v>
      </c>
      <c r="F65" s="98">
        <f>MAX(G65:G67)</f>
        <v>465</v>
      </c>
      <c r="G65" s="57">
        <v>400</v>
      </c>
      <c r="H65" s="111">
        <f>SUM(G65:G67)</f>
        <v>1265</v>
      </c>
      <c r="I65" s="11">
        <f>+H65*12</f>
        <v>15180</v>
      </c>
    </row>
    <row r="66" spans="1:9" ht="12.75" hidden="1" customHeight="1" x14ac:dyDescent="0.2">
      <c r="A66" s="59">
        <v>353</v>
      </c>
      <c r="B66" s="83" t="s">
        <v>591</v>
      </c>
      <c r="C66" s="59" t="s">
        <v>831</v>
      </c>
      <c r="D66" s="97" t="s">
        <v>264</v>
      </c>
      <c r="E66" s="97"/>
      <c r="F66" s="97"/>
      <c r="G66" s="57">
        <v>400</v>
      </c>
      <c r="H66" s="111"/>
    </row>
    <row r="67" spans="1:9" ht="12.75" hidden="1" customHeight="1" x14ac:dyDescent="0.2">
      <c r="A67" s="59">
        <v>354</v>
      </c>
      <c r="B67" s="83" t="s">
        <v>591</v>
      </c>
      <c r="C67" s="59" t="s">
        <v>831</v>
      </c>
      <c r="D67" s="97" t="s">
        <v>264</v>
      </c>
      <c r="E67" s="97"/>
      <c r="F67" s="97"/>
      <c r="G67" s="57">
        <v>465</v>
      </c>
      <c r="H67" s="111"/>
    </row>
    <row r="68" spans="1:9" ht="12.75" customHeight="1" x14ac:dyDescent="0.2">
      <c r="A68" s="59">
        <v>204</v>
      </c>
      <c r="B68" s="56" t="s">
        <v>689</v>
      </c>
      <c r="C68" s="55" t="s">
        <v>678</v>
      </c>
      <c r="D68" s="104">
        <v>1</v>
      </c>
      <c r="E68" s="104">
        <v>500</v>
      </c>
      <c r="F68" s="104">
        <v>500</v>
      </c>
      <c r="G68" s="57">
        <v>500</v>
      </c>
      <c r="H68" s="111"/>
      <c r="I68" s="65">
        <f>(D68*G68)*12</f>
        <v>6000</v>
      </c>
    </row>
    <row r="69" spans="1:9" ht="12.75" customHeight="1" x14ac:dyDescent="0.2">
      <c r="A69" s="59">
        <v>18</v>
      </c>
      <c r="B69" s="95" t="s">
        <v>176</v>
      </c>
      <c r="C69" s="55" t="s">
        <v>782</v>
      </c>
      <c r="D69" s="97">
        <v>40</v>
      </c>
      <c r="E69" s="98">
        <f>MIN(G69:G108)</f>
        <v>260</v>
      </c>
      <c r="F69" s="98">
        <f>MAX(G69:G108)</f>
        <v>700</v>
      </c>
      <c r="G69" s="117">
        <v>450</v>
      </c>
      <c r="H69" s="111">
        <f>SUM(G69:G108)</f>
        <v>16202.54</v>
      </c>
      <c r="I69" s="65">
        <f>+H69*12</f>
        <v>194430.48</v>
      </c>
    </row>
    <row r="70" spans="1:9" ht="12.75" hidden="1" customHeight="1" x14ac:dyDescent="0.2">
      <c r="A70" s="59">
        <v>19</v>
      </c>
      <c r="B70" s="95" t="s">
        <v>176</v>
      </c>
      <c r="C70" s="55" t="s">
        <v>782</v>
      </c>
      <c r="D70" s="97"/>
      <c r="E70" s="97"/>
      <c r="F70" s="97"/>
      <c r="G70" s="117">
        <v>550</v>
      </c>
      <c r="H70" s="111"/>
    </row>
    <row r="71" spans="1:9" ht="12.75" hidden="1" customHeight="1" x14ac:dyDescent="0.2">
      <c r="A71" s="59">
        <v>20</v>
      </c>
      <c r="B71" s="95" t="s">
        <v>176</v>
      </c>
      <c r="C71" s="55" t="s">
        <v>782</v>
      </c>
      <c r="D71" s="97"/>
      <c r="E71" s="97"/>
      <c r="F71" s="97"/>
      <c r="G71" s="117">
        <v>400</v>
      </c>
      <c r="H71" s="111"/>
    </row>
    <row r="72" spans="1:9" ht="12.75" hidden="1" customHeight="1" x14ac:dyDescent="0.2">
      <c r="A72" s="59">
        <v>21</v>
      </c>
      <c r="B72" s="95" t="s">
        <v>176</v>
      </c>
      <c r="C72" s="55" t="s">
        <v>446</v>
      </c>
      <c r="D72" s="97"/>
      <c r="E72" s="97"/>
      <c r="F72" s="97"/>
      <c r="G72" s="117">
        <v>400</v>
      </c>
      <c r="H72" s="111"/>
    </row>
    <row r="73" spans="1:9" ht="12.75" hidden="1" customHeight="1" x14ac:dyDescent="0.2">
      <c r="A73" s="59">
        <v>23</v>
      </c>
      <c r="B73" s="95" t="s">
        <v>176</v>
      </c>
      <c r="C73" s="55" t="s">
        <v>452</v>
      </c>
      <c r="D73" s="97"/>
      <c r="E73" s="97"/>
      <c r="F73" s="97"/>
      <c r="G73" s="117">
        <v>450</v>
      </c>
      <c r="H73" s="111"/>
    </row>
    <row r="74" spans="1:9" ht="12.75" hidden="1" customHeight="1" x14ac:dyDescent="0.2">
      <c r="A74" s="59">
        <v>25</v>
      </c>
      <c r="B74" s="95" t="s">
        <v>176</v>
      </c>
      <c r="C74" s="55" t="s">
        <v>456</v>
      </c>
      <c r="D74" s="97"/>
      <c r="E74" s="97"/>
      <c r="F74" s="97"/>
      <c r="G74" s="117">
        <v>450</v>
      </c>
      <c r="H74" s="111"/>
    </row>
    <row r="75" spans="1:9" ht="12.75" hidden="1" customHeight="1" x14ac:dyDescent="0.2">
      <c r="A75" s="59">
        <v>26</v>
      </c>
      <c r="B75" s="95" t="s">
        <v>176</v>
      </c>
      <c r="C75" s="55" t="s">
        <v>456</v>
      </c>
      <c r="D75" s="97"/>
      <c r="E75" s="97"/>
      <c r="F75" s="97"/>
      <c r="G75" s="117">
        <v>485</v>
      </c>
      <c r="H75" s="111"/>
    </row>
    <row r="76" spans="1:9" ht="12.75" hidden="1" customHeight="1" x14ac:dyDescent="0.2">
      <c r="A76" s="59">
        <v>27</v>
      </c>
      <c r="B76" s="95" t="s">
        <v>176</v>
      </c>
      <c r="C76" s="55" t="s">
        <v>456</v>
      </c>
      <c r="D76" s="97"/>
      <c r="E76" s="97"/>
      <c r="F76" s="97"/>
      <c r="G76" s="117">
        <v>450</v>
      </c>
      <c r="H76" s="111"/>
    </row>
    <row r="77" spans="1:9" ht="12.75" hidden="1" customHeight="1" x14ac:dyDescent="0.2">
      <c r="A77" s="59">
        <v>28</v>
      </c>
      <c r="B77" s="95" t="s">
        <v>176</v>
      </c>
      <c r="C77" s="55" t="s">
        <v>456</v>
      </c>
      <c r="D77" s="97"/>
      <c r="E77" s="97"/>
      <c r="F77" s="97"/>
      <c r="G77" s="117">
        <v>450</v>
      </c>
      <c r="H77" s="111"/>
    </row>
    <row r="78" spans="1:9" ht="12.75" hidden="1" customHeight="1" x14ac:dyDescent="0.2">
      <c r="A78" s="59">
        <v>30</v>
      </c>
      <c r="B78" s="95" t="s">
        <v>176</v>
      </c>
      <c r="C78" s="55" t="s">
        <v>459</v>
      </c>
      <c r="D78" s="97"/>
      <c r="E78" s="97"/>
      <c r="F78" s="97"/>
      <c r="G78" s="117">
        <v>450</v>
      </c>
      <c r="H78" s="111"/>
    </row>
    <row r="79" spans="1:9" ht="12.75" hidden="1" customHeight="1" x14ac:dyDescent="0.2">
      <c r="A79" s="59">
        <v>31</v>
      </c>
      <c r="B79" s="95" t="s">
        <v>176</v>
      </c>
      <c r="C79" s="55" t="s">
        <v>459</v>
      </c>
      <c r="D79" s="97"/>
      <c r="E79" s="97"/>
      <c r="F79" s="97"/>
      <c r="G79" s="117">
        <v>457.54</v>
      </c>
      <c r="H79" s="111"/>
    </row>
    <row r="80" spans="1:9" ht="12.75" hidden="1" customHeight="1" x14ac:dyDescent="0.2">
      <c r="A80" s="59">
        <v>32</v>
      </c>
      <c r="B80" s="95" t="s">
        <v>176</v>
      </c>
      <c r="C80" s="55" t="s">
        <v>459</v>
      </c>
      <c r="D80" s="97"/>
      <c r="E80" s="97"/>
      <c r="F80" s="97"/>
      <c r="G80" s="117">
        <v>450</v>
      </c>
      <c r="H80" s="111"/>
    </row>
    <row r="81" spans="1:8" ht="12.75" hidden="1" customHeight="1" x14ac:dyDescent="0.2">
      <c r="A81" s="59">
        <v>33</v>
      </c>
      <c r="B81" s="120" t="s">
        <v>176</v>
      </c>
      <c r="C81" s="55" t="s">
        <v>459</v>
      </c>
      <c r="D81" s="97"/>
      <c r="E81" s="97"/>
      <c r="F81" s="97"/>
      <c r="G81" s="117">
        <v>450</v>
      </c>
      <c r="H81" s="111"/>
    </row>
    <row r="82" spans="1:8" ht="12.75" hidden="1" customHeight="1" x14ac:dyDescent="0.2">
      <c r="A82" s="59">
        <v>38</v>
      </c>
      <c r="B82" s="95" t="s">
        <v>176</v>
      </c>
      <c r="C82" s="55" t="s">
        <v>461</v>
      </c>
      <c r="D82" s="97"/>
      <c r="E82" s="97"/>
      <c r="F82" s="97"/>
      <c r="G82" s="117">
        <v>425</v>
      </c>
      <c r="H82" s="111"/>
    </row>
    <row r="83" spans="1:8" ht="12.75" hidden="1" customHeight="1" x14ac:dyDescent="0.2">
      <c r="A83" s="59">
        <v>39</v>
      </c>
      <c r="B83" s="95" t="s">
        <v>176</v>
      </c>
      <c r="C83" s="55" t="s">
        <v>461</v>
      </c>
      <c r="D83" s="97"/>
      <c r="E83" s="97"/>
      <c r="F83" s="97"/>
      <c r="G83" s="117">
        <v>425</v>
      </c>
      <c r="H83" s="111"/>
    </row>
    <row r="84" spans="1:8" ht="12.75" hidden="1" customHeight="1" x14ac:dyDescent="0.2">
      <c r="A84" s="59">
        <v>40</v>
      </c>
      <c r="B84" s="120" t="s">
        <v>176</v>
      </c>
      <c r="C84" s="55" t="s">
        <v>459</v>
      </c>
      <c r="D84" s="97"/>
      <c r="E84" s="97"/>
      <c r="F84" s="97"/>
      <c r="G84" s="117">
        <v>400</v>
      </c>
      <c r="H84" s="111"/>
    </row>
    <row r="85" spans="1:8" ht="12.75" hidden="1" customHeight="1" x14ac:dyDescent="0.2">
      <c r="A85" s="59">
        <v>41</v>
      </c>
      <c r="B85" s="95" t="s">
        <v>176</v>
      </c>
      <c r="C85" s="55" t="s">
        <v>461</v>
      </c>
      <c r="D85" s="97"/>
      <c r="E85" s="97"/>
      <c r="F85" s="97"/>
      <c r="G85" s="117">
        <v>300</v>
      </c>
      <c r="H85" s="111"/>
    </row>
    <row r="86" spans="1:8" ht="12.75" hidden="1" customHeight="1" x14ac:dyDescent="0.2">
      <c r="A86" s="59">
        <v>42</v>
      </c>
      <c r="B86" s="95" t="s">
        <v>176</v>
      </c>
      <c r="C86" s="55" t="s">
        <v>456</v>
      </c>
      <c r="D86" s="97"/>
      <c r="E86" s="97"/>
      <c r="F86" s="97"/>
      <c r="G86" s="117">
        <v>300</v>
      </c>
      <c r="H86" s="111"/>
    </row>
    <row r="87" spans="1:8" ht="12.75" hidden="1" customHeight="1" x14ac:dyDescent="0.2">
      <c r="A87" s="59">
        <v>44</v>
      </c>
      <c r="B87" s="95" t="s">
        <v>176</v>
      </c>
      <c r="C87" s="55" t="s">
        <v>786</v>
      </c>
      <c r="D87" s="97"/>
      <c r="E87" s="97"/>
      <c r="F87" s="97"/>
      <c r="G87" s="117">
        <v>700</v>
      </c>
      <c r="H87" s="111"/>
    </row>
    <row r="88" spans="1:8" ht="12.75" hidden="1" customHeight="1" x14ac:dyDescent="0.2">
      <c r="A88" s="59">
        <v>45</v>
      </c>
      <c r="B88" s="95" t="s">
        <v>176</v>
      </c>
      <c r="C88" s="55" t="s">
        <v>786</v>
      </c>
      <c r="D88" s="97"/>
      <c r="E88" s="97"/>
      <c r="F88" s="97"/>
      <c r="G88" s="117">
        <v>450</v>
      </c>
      <c r="H88" s="111"/>
    </row>
    <row r="89" spans="1:8" ht="12.75" hidden="1" customHeight="1" x14ac:dyDescent="0.2">
      <c r="A89" s="59">
        <v>46</v>
      </c>
      <c r="B89" s="95" t="s">
        <v>176</v>
      </c>
      <c r="C89" s="55" t="s">
        <v>786</v>
      </c>
      <c r="D89" s="97"/>
      <c r="E89" s="97"/>
      <c r="F89" s="97"/>
      <c r="G89" s="117">
        <v>400</v>
      </c>
      <c r="H89" s="111"/>
    </row>
    <row r="90" spans="1:8" ht="12.75" hidden="1" customHeight="1" x14ac:dyDescent="0.2">
      <c r="A90" s="59">
        <v>72</v>
      </c>
      <c r="B90" s="120" t="s">
        <v>176</v>
      </c>
      <c r="C90" s="55" t="s">
        <v>478</v>
      </c>
      <c r="D90" s="97"/>
      <c r="E90" s="97"/>
      <c r="F90" s="97"/>
      <c r="G90" s="117">
        <v>400</v>
      </c>
      <c r="H90" s="111"/>
    </row>
    <row r="91" spans="1:8" ht="12.75" hidden="1" customHeight="1" x14ac:dyDescent="0.2">
      <c r="A91" s="59">
        <v>73</v>
      </c>
      <c r="B91" s="95" t="s">
        <v>176</v>
      </c>
      <c r="C91" s="55" t="s">
        <v>478</v>
      </c>
      <c r="D91" s="97"/>
      <c r="E91" s="97"/>
      <c r="F91" s="97"/>
      <c r="G91" s="117">
        <v>350</v>
      </c>
      <c r="H91" s="111"/>
    </row>
    <row r="92" spans="1:8" ht="12.75" hidden="1" customHeight="1" x14ac:dyDescent="0.2">
      <c r="A92" s="59">
        <v>96</v>
      </c>
      <c r="B92" s="96" t="s">
        <v>176</v>
      </c>
      <c r="C92" s="55" t="s">
        <v>800</v>
      </c>
      <c r="D92" s="97"/>
      <c r="E92" s="97"/>
      <c r="F92" s="97"/>
      <c r="G92" s="117">
        <v>300</v>
      </c>
      <c r="H92" s="111"/>
    </row>
    <row r="93" spans="1:8" ht="12.75" hidden="1" customHeight="1" x14ac:dyDescent="0.2">
      <c r="A93" s="59">
        <v>97</v>
      </c>
      <c r="B93" s="96" t="s">
        <v>176</v>
      </c>
      <c r="C93" s="55" t="s">
        <v>800</v>
      </c>
      <c r="D93" s="97"/>
      <c r="E93" s="97"/>
      <c r="F93" s="97"/>
      <c r="G93" s="118">
        <v>260</v>
      </c>
      <c r="H93" s="113"/>
    </row>
    <row r="94" spans="1:8" ht="12.75" hidden="1" customHeight="1" x14ac:dyDescent="0.2">
      <c r="A94" s="59">
        <v>98</v>
      </c>
      <c r="B94" s="95" t="s">
        <v>176</v>
      </c>
      <c r="C94" s="55" t="s">
        <v>800</v>
      </c>
      <c r="D94" s="97"/>
      <c r="E94" s="97"/>
      <c r="F94" s="97"/>
      <c r="G94" s="117">
        <v>300</v>
      </c>
      <c r="H94" s="111"/>
    </row>
    <row r="95" spans="1:8" ht="12.75" hidden="1" customHeight="1" x14ac:dyDescent="0.2">
      <c r="A95" s="59">
        <v>99</v>
      </c>
      <c r="B95" s="92" t="s">
        <v>176</v>
      </c>
      <c r="C95" s="55" t="s">
        <v>800</v>
      </c>
      <c r="D95" s="97"/>
      <c r="E95" s="97"/>
      <c r="F95" s="97"/>
      <c r="G95" s="117">
        <v>300</v>
      </c>
      <c r="H95" s="111"/>
    </row>
    <row r="96" spans="1:8" ht="12.75" hidden="1" customHeight="1" x14ac:dyDescent="0.2">
      <c r="A96" s="59">
        <v>100</v>
      </c>
      <c r="B96" s="92" t="s">
        <v>176</v>
      </c>
      <c r="C96" s="55" t="s">
        <v>800</v>
      </c>
      <c r="D96" s="97"/>
      <c r="E96" s="97"/>
      <c r="F96" s="97"/>
      <c r="G96" s="117">
        <v>300</v>
      </c>
      <c r="H96" s="111"/>
    </row>
    <row r="97" spans="1:9" ht="12.75" hidden="1" customHeight="1" x14ac:dyDescent="0.2">
      <c r="A97" s="59">
        <v>109</v>
      </c>
      <c r="B97" s="92" t="s">
        <v>176</v>
      </c>
      <c r="C97" s="55" t="s">
        <v>789</v>
      </c>
      <c r="D97" s="97"/>
      <c r="E97" s="97"/>
      <c r="F97" s="97"/>
      <c r="G97" s="117">
        <v>300</v>
      </c>
      <c r="H97" s="111"/>
    </row>
    <row r="98" spans="1:9" ht="12.75" hidden="1" customHeight="1" x14ac:dyDescent="0.2">
      <c r="A98" s="59">
        <v>201</v>
      </c>
      <c r="B98" s="95" t="s">
        <v>176</v>
      </c>
      <c r="C98" s="55" t="s">
        <v>678</v>
      </c>
      <c r="D98" s="97"/>
      <c r="E98" s="97"/>
      <c r="F98" s="97"/>
      <c r="G98" s="117">
        <v>450</v>
      </c>
      <c r="H98" s="111"/>
    </row>
    <row r="99" spans="1:9" ht="12.75" hidden="1" customHeight="1" x14ac:dyDescent="0.2">
      <c r="A99" s="59">
        <v>202</v>
      </c>
      <c r="B99" s="120" t="s">
        <v>176</v>
      </c>
      <c r="C99" s="55" t="s">
        <v>678</v>
      </c>
      <c r="D99" s="97"/>
      <c r="E99" s="97"/>
      <c r="F99" s="97"/>
      <c r="G99" s="117">
        <v>450</v>
      </c>
      <c r="H99" s="111"/>
    </row>
    <row r="100" spans="1:9" ht="12.75" hidden="1" customHeight="1" x14ac:dyDescent="0.2">
      <c r="A100" s="59">
        <v>203</v>
      </c>
      <c r="B100" s="120" t="s">
        <v>176</v>
      </c>
      <c r="C100" s="55" t="s">
        <v>678</v>
      </c>
      <c r="D100" s="97"/>
      <c r="E100" s="97"/>
      <c r="F100" s="97"/>
      <c r="G100" s="117">
        <v>350</v>
      </c>
      <c r="H100" s="111"/>
    </row>
    <row r="101" spans="1:9" ht="12.75" hidden="1" customHeight="1" x14ac:dyDescent="0.2">
      <c r="A101" s="59">
        <v>205</v>
      </c>
      <c r="B101" s="95" t="s">
        <v>176</v>
      </c>
      <c r="C101" s="55" t="s">
        <v>678</v>
      </c>
      <c r="D101" s="97"/>
      <c r="E101" s="97"/>
      <c r="F101" s="97"/>
      <c r="G101" s="117">
        <v>450</v>
      </c>
      <c r="H101" s="111"/>
    </row>
    <row r="102" spans="1:9" ht="12.75" hidden="1" customHeight="1" x14ac:dyDescent="0.2">
      <c r="A102" s="59">
        <v>260</v>
      </c>
      <c r="B102" s="96" t="s">
        <v>176</v>
      </c>
      <c r="C102" s="60" t="s">
        <v>531</v>
      </c>
      <c r="D102" s="97"/>
      <c r="E102" s="103"/>
      <c r="F102" s="103"/>
      <c r="G102" s="119">
        <v>400</v>
      </c>
      <c r="H102" s="112"/>
    </row>
    <row r="103" spans="1:9" ht="12.75" hidden="1" customHeight="1" x14ac:dyDescent="0.2">
      <c r="A103" s="59">
        <v>281</v>
      </c>
      <c r="B103" s="95" t="s">
        <v>176</v>
      </c>
      <c r="C103" s="60" t="s">
        <v>558</v>
      </c>
      <c r="D103" s="97"/>
      <c r="E103" s="103"/>
      <c r="F103" s="103"/>
      <c r="G103" s="117">
        <v>450</v>
      </c>
      <c r="H103" s="111"/>
    </row>
    <row r="104" spans="1:9" ht="12.75" hidden="1" customHeight="1" x14ac:dyDescent="0.2">
      <c r="A104" s="59">
        <v>298</v>
      </c>
      <c r="B104" s="96" t="s">
        <v>176</v>
      </c>
      <c r="C104" s="60" t="s">
        <v>835</v>
      </c>
      <c r="D104" s="97"/>
      <c r="E104" s="103"/>
      <c r="F104" s="103"/>
      <c r="G104" s="119">
        <v>350</v>
      </c>
      <c r="H104" s="112"/>
    </row>
    <row r="105" spans="1:9" ht="12.75" hidden="1" customHeight="1" x14ac:dyDescent="0.2">
      <c r="A105" s="59">
        <v>299</v>
      </c>
      <c r="B105" s="96" t="s">
        <v>176</v>
      </c>
      <c r="C105" s="60" t="s">
        <v>835</v>
      </c>
      <c r="D105" s="97"/>
      <c r="E105" s="103"/>
      <c r="F105" s="103"/>
      <c r="G105" s="119">
        <v>350</v>
      </c>
      <c r="H105" s="112"/>
    </row>
    <row r="106" spans="1:9" ht="12.75" hidden="1" customHeight="1" x14ac:dyDescent="0.2">
      <c r="A106" s="59">
        <v>311</v>
      </c>
      <c r="B106" s="96" t="s">
        <v>176</v>
      </c>
      <c r="C106" s="59" t="s">
        <v>583</v>
      </c>
      <c r="D106" s="97"/>
      <c r="E106" s="103"/>
      <c r="F106" s="103"/>
      <c r="G106" s="119">
        <v>350</v>
      </c>
      <c r="H106" s="112"/>
    </row>
    <row r="107" spans="1:9" ht="12.75" hidden="1" customHeight="1" x14ac:dyDescent="0.2">
      <c r="A107" s="59">
        <v>314</v>
      </c>
      <c r="B107" s="96" t="s">
        <v>176</v>
      </c>
      <c r="C107" s="60" t="s">
        <v>588</v>
      </c>
      <c r="D107" s="97"/>
      <c r="E107" s="103"/>
      <c r="F107" s="103"/>
      <c r="G107" s="119">
        <v>450</v>
      </c>
      <c r="H107" s="112"/>
    </row>
    <row r="108" spans="1:9" ht="12.75" hidden="1" customHeight="1" x14ac:dyDescent="0.2">
      <c r="A108" s="59">
        <v>445</v>
      </c>
      <c r="B108" s="96" t="s">
        <v>176</v>
      </c>
      <c r="C108" s="60" t="s">
        <v>585</v>
      </c>
      <c r="D108" s="97"/>
      <c r="E108" s="97"/>
      <c r="F108" s="97"/>
      <c r="G108" s="119">
        <v>350</v>
      </c>
      <c r="H108" s="112"/>
    </row>
    <row r="109" spans="1:9" ht="12.75" customHeight="1" x14ac:dyDescent="0.2">
      <c r="A109" s="59">
        <v>22</v>
      </c>
      <c r="B109" s="56" t="s">
        <v>450</v>
      </c>
      <c r="C109" s="55" t="s">
        <v>451</v>
      </c>
      <c r="D109" s="97">
        <v>1</v>
      </c>
      <c r="E109" s="57">
        <v>850</v>
      </c>
      <c r="F109" s="57">
        <v>850</v>
      </c>
      <c r="G109" s="57">
        <v>850</v>
      </c>
      <c r="H109" s="111"/>
      <c r="I109" s="65">
        <f>(D109*G109)*12</f>
        <v>10200</v>
      </c>
    </row>
    <row r="110" spans="1:9" ht="12.75" customHeight="1" x14ac:dyDescent="0.2">
      <c r="A110" s="59">
        <v>158</v>
      </c>
      <c r="B110" s="60" t="s">
        <v>812</v>
      </c>
      <c r="C110" s="55" t="s">
        <v>490</v>
      </c>
      <c r="D110" s="97">
        <v>1</v>
      </c>
      <c r="E110" s="61">
        <v>300</v>
      </c>
      <c r="F110" s="61">
        <v>300</v>
      </c>
      <c r="G110" s="61">
        <v>300</v>
      </c>
      <c r="H110" s="112"/>
      <c r="I110" s="65">
        <f>(D110*G110)*12</f>
        <v>3600</v>
      </c>
    </row>
    <row r="111" spans="1:9" ht="12.75" customHeight="1" x14ac:dyDescent="0.2">
      <c r="A111" s="59">
        <v>159</v>
      </c>
      <c r="B111" s="60" t="s">
        <v>813</v>
      </c>
      <c r="C111" s="55" t="s">
        <v>490</v>
      </c>
      <c r="D111" s="97">
        <v>1</v>
      </c>
      <c r="E111" s="61">
        <v>300</v>
      </c>
      <c r="F111" s="61">
        <v>300</v>
      </c>
      <c r="G111" s="61">
        <v>300</v>
      </c>
      <c r="H111" s="112"/>
      <c r="I111" s="65">
        <f>(D111*G111)*12</f>
        <v>3600</v>
      </c>
    </row>
    <row r="112" spans="1:9" ht="12.75" customHeight="1" x14ac:dyDescent="0.2">
      <c r="A112" s="59">
        <v>101</v>
      </c>
      <c r="B112" s="60" t="s">
        <v>712</v>
      </c>
      <c r="C112" s="55" t="s">
        <v>800</v>
      </c>
      <c r="D112" s="97">
        <v>1</v>
      </c>
      <c r="E112" s="57">
        <v>300</v>
      </c>
      <c r="F112" s="57">
        <v>300</v>
      </c>
      <c r="G112" s="57">
        <v>300</v>
      </c>
      <c r="H112" s="111"/>
      <c r="I112" s="65">
        <f>(D112*G112)*12</f>
        <v>3600</v>
      </c>
    </row>
    <row r="113" spans="1:9" ht="12.75" customHeight="1" x14ac:dyDescent="0.2">
      <c r="A113" s="59">
        <v>261</v>
      </c>
      <c r="B113" s="60" t="s">
        <v>535</v>
      </c>
      <c r="C113" s="60" t="s">
        <v>531</v>
      </c>
      <c r="D113" s="97">
        <v>1</v>
      </c>
      <c r="E113" s="61">
        <v>400</v>
      </c>
      <c r="F113" s="61">
        <v>400</v>
      </c>
      <c r="G113" s="61">
        <v>400</v>
      </c>
      <c r="H113" s="112"/>
      <c r="I113" s="65">
        <f>(D113*G113)*12</f>
        <v>4800</v>
      </c>
    </row>
    <row r="114" spans="1:9" ht="12.75" customHeight="1" x14ac:dyDescent="0.2">
      <c r="A114" s="59">
        <v>355</v>
      </c>
      <c r="B114" s="83" t="s">
        <v>669</v>
      </c>
      <c r="C114" s="59" t="s">
        <v>831</v>
      </c>
      <c r="D114" s="97">
        <v>2</v>
      </c>
      <c r="E114" s="61">
        <v>270</v>
      </c>
      <c r="F114" s="61">
        <v>70</v>
      </c>
      <c r="G114" s="57">
        <v>270</v>
      </c>
      <c r="H114" s="111">
        <f>SUM(G114:G115)</f>
        <v>540</v>
      </c>
      <c r="I114" s="121">
        <f>+H114*12</f>
        <v>6480</v>
      </c>
    </row>
    <row r="115" spans="1:9" ht="12.75" hidden="1" customHeight="1" x14ac:dyDescent="0.2">
      <c r="A115" s="59">
        <v>356</v>
      </c>
      <c r="B115" s="83" t="s">
        <v>669</v>
      </c>
      <c r="C115" s="59" t="s">
        <v>831</v>
      </c>
      <c r="D115" s="97"/>
      <c r="E115" s="61"/>
      <c r="F115" s="61"/>
      <c r="G115" s="57">
        <v>270</v>
      </c>
      <c r="H115" s="111"/>
    </row>
    <row r="116" spans="1:9" ht="12.75" customHeight="1" x14ac:dyDescent="0.2">
      <c r="A116" s="59">
        <v>308</v>
      </c>
      <c r="B116" s="60" t="s">
        <v>666</v>
      </c>
      <c r="C116" s="60" t="s">
        <v>494</v>
      </c>
      <c r="D116" s="97">
        <v>1</v>
      </c>
      <c r="E116" s="61">
        <v>300</v>
      </c>
      <c r="F116" s="61">
        <v>350</v>
      </c>
      <c r="G116" s="61">
        <v>350</v>
      </c>
      <c r="H116" s="112"/>
      <c r="I116" s="65">
        <f>(D116*G116)*12</f>
        <v>4200</v>
      </c>
    </row>
    <row r="117" spans="1:9" ht="12.75" customHeight="1" x14ac:dyDescent="0.2">
      <c r="A117" s="59">
        <v>357</v>
      </c>
      <c r="B117" s="83" t="s">
        <v>844</v>
      </c>
      <c r="C117" s="59" t="s">
        <v>831</v>
      </c>
      <c r="D117" s="97">
        <v>3</v>
      </c>
      <c r="E117" s="61">
        <v>270</v>
      </c>
      <c r="F117" s="61">
        <v>270</v>
      </c>
      <c r="G117" s="57">
        <v>270</v>
      </c>
      <c r="H117" s="111">
        <f>SUM(G117:G119)</f>
        <v>810</v>
      </c>
      <c r="I117" s="121">
        <f>+H117*12</f>
        <v>9720</v>
      </c>
    </row>
    <row r="118" spans="1:9" ht="12.75" hidden="1" customHeight="1" x14ac:dyDescent="0.2">
      <c r="A118" s="59">
        <v>360</v>
      </c>
      <c r="B118" s="83" t="s">
        <v>844</v>
      </c>
      <c r="C118" s="59" t="s">
        <v>831</v>
      </c>
      <c r="D118" s="97"/>
      <c r="E118" s="61"/>
      <c r="F118" s="61"/>
      <c r="G118" s="57">
        <v>270</v>
      </c>
      <c r="H118" s="111"/>
    </row>
    <row r="119" spans="1:9" ht="12.75" hidden="1" customHeight="1" x14ac:dyDescent="0.2">
      <c r="A119" s="59">
        <v>361</v>
      </c>
      <c r="B119" s="83" t="s">
        <v>844</v>
      </c>
      <c r="C119" s="59" t="s">
        <v>831</v>
      </c>
      <c r="D119" s="97"/>
      <c r="E119" s="61"/>
      <c r="F119" s="61"/>
      <c r="G119" s="57">
        <v>270</v>
      </c>
      <c r="H119" s="111"/>
    </row>
    <row r="120" spans="1:9" ht="12.75" customHeight="1" x14ac:dyDescent="0.2">
      <c r="A120" s="59">
        <v>210</v>
      </c>
      <c r="B120" s="60" t="s">
        <v>520</v>
      </c>
      <c r="C120" s="60" t="s">
        <v>821</v>
      </c>
      <c r="D120" s="97"/>
      <c r="E120" s="61"/>
      <c r="F120" s="61"/>
      <c r="G120" s="61">
        <v>350</v>
      </c>
      <c r="H120" s="112"/>
    </row>
    <row r="121" spans="1:9" ht="12.75" customHeight="1" x14ac:dyDescent="0.2">
      <c r="A121" s="59">
        <v>211</v>
      </c>
      <c r="B121" s="60" t="s">
        <v>520</v>
      </c>
      <c r="C121" s="60" t="s">
        <v>821</v>
      </c>
      <c r="D121" s="97"/>
      <c r="E121" s="61"/>
      <c r="F121" s="61"/>
      <c r="G121" s="61">
        <v>350</v>
      </c>
      <c r="H121" s="112"/>
    </row>
    <row r="122" spans="1:9" ht="12.75" customHeight="1" x14ac:dyDescent="0.2">
      <c r="A122" s="59">
        <v>212</v>
      </c>
      <c r="B122" s="60" t="s">
        <v>520</v>
      </c>
      <c r="C122" s="60" t="s">
        <v>821</v>
      </c>
      <c r="D122" s="97"/>
      <c r="E122" s="61"/>
      <c r="F122" s="61"/>
      <c r="G122" s="61">
        <v>350</v>
      </c>
      <c r="H122" s="112"/>
    </row>
    <row r="123" spans="1:9" ht="12.75" customHeight="1" x14ac:dyDescent="0.2">
      <c r="A123" s="59">
        <v>213</v>
      </c>
      <c r="B123" s="60" t="s">
        <v>520</v>
      </c>
      <c r="C123" s="60" t="s">
        <v>821</v>
      </c>
      <c r="D123" s="97"/>
      <c r="E123" s="61"/>
      <c r="F123" s="61"/>
      <c r="G123" s="61">
        <v>350</v>
      </c>
      <c r="H123" s="112"/>
    </row>
    <row r="124" spans="1:9" ht="12.75" customHeight="1" x14ac:dyDescent="0.2">
      <c r="A124" s="59">
        <v>319</v>
      </c>
      <c r="B124" s="60" t="s">
        <v>520</v>
      </c>
      <c r="C124" s="60" t="s">
        <v>821</v>
      </c>
      <c r="D124" s="97"/>
      <c r="E124" s="61"/>
      <c r="F124" s="61"/>
      <c r="G124" s="57">
        <v>300</v>
      </c>
      <c r="H124" s="111"/>
    </row>
    <row r="125" spans="1:9" ht="12.75" customHeight="1" x14ac:dyDescent="0.2">
      <c r="A125" s="59">
        <v>214</v>
      </c>
      <c r="B125" s="60" t="s">
        <v>665</v>
      </c>
      <c r="C125" s="60" t="s">
        <v>821</v>
      </c>
      <c r="D125" s="97"/>
      <c r="E125" s="61"/>
      <c r="F125" s="61"/>
      <c r="G125" s="61">
        <v>350</v>
      </c>
      <c r="H125" s="112"/>
    </row>
    <row r="126" spans="1:9" ht="12.75" customHeight="1" x14ac:dyDescent="0.2">
      <c r="A126" s="59">
        <v>215</v>
      </c>
      <c r="B126" s="60" t="s">
        <v>665</v>
      </c>
      <c r="C126" s="60" t="s">
        <v>821</v>
      </c>
      <c r="D126" s="97"/>
      <c r="E126" s="61"/>
      <c r="F126" s="61"/>
      <c r="G126" s="61">
        <v>350</v>
      </c>
      <c r="H126" s="112"/>
    </row>
    <row r="127" spans="1:9" ht="12.75" customHeight="1" x14ac:dyDescent="0.2">
      <c r="A127" s="59">
        <v>216</v>
      </c>
      <c r="B127" s="60" t="s">
        <v>665</v>
      </c>
      <c r="C127" s="60" t="s">
        <v>821</v>
      </c>
      <c r="D127" s="97"/>
      <c r="E127" s="61"/>
      <c r="F127" s="61"/>
      <c r="G127" s="61">
        <v>350</v>
      </c>
      <c r="H127" s="112"/>
    </row>
    <row r="128" spans="1:9" ht="12.75" customHeight="1" x14ac:dyDescent="0.2">
      <c r="A128" s="59">
        <v>320</v>
      </c>
      <c r="B128" s="60" t="s">
        <v>665</v>
      </c>
      <c r="C128" s="60" t="s">
        <v>821</v>
      </c>
      <c r="D128" s="97"/>
      <c r="E128" s="61"/>
      <c r="F128" s="61"/>
      <c r="G128" s="61">
        <v>350</v>
      </c>
      <c r="H128" s="112"/>
    </row>
    <row r="129" spans="1:8" ht="12.75" customHeight="1" x14ac:dyDescent="0.2">
      <c r="A129" s="59">
        <v>321</v>
      </c>
      <c r="B129" s="59" t="s">
        <v>665</v>
      </c>
      <c r="C129" s="59" t="s">
        <v>821</v>
      </c>
      <c r="D129" s="97"/>
      <c r="E129" s="61"/>
      <c r="F129" s="61"/>
      <c r="G129" s="57">
        <v>350</v>
      </c>
      <c r="H129" s="111"/>
    </row>
    <row r="130" spans="1:8" ht="12.75" customHeight="1" x14ac:dyDescent="0.2">
      <c r="A130" s="59">
        <v>322</v>
      </c>
      <c r="B130" s="59" t="s">
        <v>665</v>
      </c>
      <c r="C130" s="59" t="s">
        <v>821</v>
      </c>
      <c r="D130" s="97"/>
      <c r="E130" s="61"/>
      <c r="F130" s="61"/>
      <c r="G130" s="57">
        <v>350</v>
      </c>
      <c r="H130" s="111"/>
    </row>
    <row r="131" spans="1:8" ht="12.75" customHeight="1" x14ac:dyDescent="0.2">
      <c r="A131" s="59">
        <v>323</v>
      </c>
      <c r="B131" s="59" t="s">
        <v>665</v>
      </c>
      <c r="C131" s="59" t="s">
        <v>821</v>
      </c>
      <c r="D131" s="97"/>
      <c r="E131" s="61"/>
      <c r="F131" s="61"/>
      <c r="G131" s="57">
        <v>350</v>
      </c>
      <c r="H131" s="111"/>
    </row>
    <row r="132" spans="1:8" ht="12.75" customHeight="1" x14ac:dyDescent="0.2">
      <c r="A132" s="59">
        <v>324</v>
      </c>
      <c r="B132" s="59" t="s">
        <v>665</v>
      </c>
      <c r="C132" s="59" t="s">
        <v>821</v>
      </c>
      <c r="D132" s="97"/>
      <c r="E132" s="61"/>
      <c r="F132" s="61"/>
      <c r="G132" s="57">
        <v>350</v>
      </c>
      <c r="H132" s="111"/>
    </row>
    <row r="133" spans="1:8" ht="12.75" customHeight="1" x14ac:dyDescent="0.2">
      <c r="A133" s="59">
        <v>325</v>
      </c>
      <c r="B133" s="59" t="s">
        <v>665</v>
      </c>
      <c r="C133" s="59" t="s">
        <v>821</v>
      </c>
      <c r="D133" s="97"/>
      <c r="E133" s="61"/>
      <c r="F133" s="61"/>
      <c r="G133" s="57">
        <v>350</v>
      </c>
      <c r="H133" s="111"/>
    </row>
    <row r="134" spans="1:8" ht="12.75" customHeight="1" x14ac:dyDescent="0.2">
      <c r="A134" s="59">
        <v>326</v>
      </c>
      <c r="B134" s="59" t="s">
        <v>665</v>
      </c>
      <c r="C134" s="59" t="s">
        <v>821</v>
      </c>
      <c r="D134" s="97"/>
      <c r="E134" s="61"/>
      <c r="F134" s="61"/>
      <c r="G134" s="57">
        <v>350</v>
      </c>
      <c r="H134" s="111"/>
    </row>
    <row r="135" spans="1:8" ht="12.75" customHeight="1" x14ac:dyDescent="0.2">
      <c r="A135" s="59">
        <v>327</v>
      </c>
      <c r="B135" s="59" t="s">
        <v>665</v>
      </c>
      <c r="C135" s="59" t="s">
        <v>821</v>
      </c>
      <c r="D135" s="97"/>
      <c r="E135" s="61"/>
      <c r="F135" s="61"/>
      <c r="G135" s="57">
        <v>350</v>
      </c>
      <c r="H135" s="111"/>
    </row>
    <row r="136" spans="1:8" ht="12.75" customHeight="1" x14ac:dyDescent="0.2">
      <c r="A136" s="59">
        <v>328</v>
      </c>
      <c r="B136" s="59" t="s">
        <v>665</v>
      </c>
      <c r="C136" s="59" t="s">
        <v>821</v>
      </c>
      <c r="D136" s="97"/>
      <c r="E136" s="61"/>
      <c r="F136" s="61"/>
      <c r="G136" s="57">
        <v>350</v>
      </c>
      <c r="H136" s="111"/>
    </row>
    <row r="137" spans="1:8" ht="12.75" customHeight="1" x14ac:dyDescent="0.2">
      <c r="A137" s="59">
        <v>448</v>
      </c>
      <c r="B137" s="60" t="s">
        <v>665</v>
      </c>
      <c r="C137" s="60" t="s">
        <v>856</v>
      </c>
      <c r="D137" s="97"/>
      <c r="E137" s="61"/>
      <c r="F137" s="61"/>
      <c r="G137" s="61">
        <v>500</v>
      </c>
      <c r="H137" s="112"/>
    </row>
    <row r="138" spans="1:8" ht="12.75" customHeight="1" x14ac:dyDescent="0.2">
      <c r="A138" s="59">
        <v>449</v>
      </c>
      <c r="B138" s="60" t="s">
        <v>665</v>
      </c>
      <c r="C138" s="60" t="s">
        <v>856</v>
      </c>
      <c r="D138" s="97"/>
      <c r="E138" s="61"/>
      <c r="F138" s="61"/>
      <c r="G138" s="61">
        <v>500</v>
      </c>
      <c r="H138" s="112"/>
    </row>
    <row r="139" spans="1:8" ht="12.75" customHeight="1" x14ac:dyDescent="0.2">
      <c r="A139" s="59">
        <v>450</v>
      </c>
      <c r="B139" s="60" t="s">
        <v>665</v>
      </c>
      <c r="C139" s="60" t="s">
        <v>856</v>
      </c>
      <c r="D139" s="97"/>
      <c r="E139" s="61"/>
      <c r="F139" s="61"/>
      <c r="G139" s="61">
        <v>500</v>
      </c>
      <c r="H139" s="112"/>
    </row>
    <row r="140" spans="1:8" ht="12.75" customHeight="1" x14ac:dyDescent="0.2">
      <c r="A140" s="59">
        <v>451</v>
      </c>
      <c r="B140" s="60" t="s">
        <v>665</v>
      </c>
      <c r="C140" s="60" t="s">
        <v>856</v>
      </c>
      <c r="D140" s="97"/>
      <c r="E140" s="61"/>
      <c r="F140" s="61"/>
      <c r="G140" s="61">
        <v>500</v>
      </c>
      <c r="H140" s="112"/>
    </row>
    <row r="141" spans="1:8" ht="12.75" customHeight="1" x14ac:dyDescent="0.2">
      <c r="A141" s="59">
        <v>452</v>
      </c>
      <c r="B141" s="60" t="s">
        <v>665</v>
      </c>
      <c r="C141" s="60" t="s">
        <v>856</v>
      </c>
      <c r="D141" s="97"/>
      <c r="E141" s="61"/>
      <c r="F141" s="61"/>
      <c r="G141" s="61">
        <v>500</v>
      </c>
      <c r="H141" s="112"/>
    </row>
    <row r="142" spans="1:8" ht="12.75" customHeight="1" x14ac:dyDescent="0.2">
      <c r="A142" s="59">
        <v>82</v>
      </c>
      <c r="B142" s="56" t="s">
        <v>793</v>
      </c>
      <c r="C142" s="55" t="s">
        <v>657</v>
      </c>
      <c r="D142" s="97"/>
      <c r="E142" s="61"/>
      <c r="F142" s="61"/>
      <c r="G142" s="57">
        <v>460</v>
      </c>
      <c r="H142" s="111"/>
    </row>
    <row r="143" spans="1:8" ht="12.75" customHeight="1" x14ac:dyDescent="0.2">
      <c r="A143" s="59">
        <v>362</v>
      </c>
      <c r="B143" s="59" t="s">
        <v>578</v>
      </c>
      <c r="C143" s="59" t="s">
        <v>831</v>
      </c>
      <c r="D143" s="97"/>
      <c r="E143" s="61"/>
      <c r="F143" s="61"/>
      <c r="G143" s="57">
        <v>270</v>
      </c>
      <c r="H143" s="111"/>
    </row>
    <row r="144" spans="1:8" ht="12.75" customHeight="1" x14ac:dyDescent="0.2">
      <c r="A144" s="59">
        <v>274</v>
      </c>
      <c r="B144" s="60" t="s">
        <v>882</v>
      </c>
      <c r="C144" s="60" t="s">
        <v>832</v>
      </c>
      <c r="D144" s="97"/>
      <c r="E144" s="61"/>
      <c r="F144" s="61"/>
      <c r="G144" s="61">
        <v>60</v>
      </c>
      <c r="H144" s="112"/>
    </row>
    <row r="145" spans="1:8" ht="12.75" customHeight="1" x14ac:dyDescent="0.2">
      <c r="A145" s="59">
        <v>267</v>
      </c>
      <c r="B145" s="60" t="s">
        <v>882</v>
      </c>
      <c r="C145" s="60" t="s">
        <v>832</v>
      </c>
      <c r="D145" s="97"/>
      <c r="E145" s="61"/>
      <c r="F145" s="61"/>
      <c r="G145" s="61">
        <v>60</v>
      </c>
      <c r="H145" s="112"/>
    </row>
    <row r="146" spans="1:8" ht="12.75" customHeight="1" x14ac:dyDescent="0.2">
      <c r="A146" s="59">
        <v>272</v>
      </c>
      <c r="B146" s="60" t="s">
        <v>882</v>
      </c>
      <c r="C146" s="60" t="s">
        <v>832</v>
      </c>
      <c r="D146" s="97"/>
      <c r="E146" s="61"/>
      <c r="F146" s="61"/>
      <c r="G146" s="61">
        <v>60</v>
      </c>
      <c r="H146" s="112"/>
    </row>
    <row r="147" spans="1:8" ht="12.75" customHeight="1" x14ac:dyDescent="0.2">
      <c r="A147" s="59">
        <v>268</v>
      </c>
      <c r="B147" s="60" t="s">
        <v>882</v>
      </c>
      <c r="C147" s="60" t="s">
        <v>832</v>
      </c>
      <c r="D147" s="97"/>
      <c r="E147" s="61"/>
      <c r="F147" s="61"/>
      <c r="G147" s="61">
        <v>60</v>
      </c>
      <c r="H147" s="112"/>
    </row>
    <row r="148" spans="1:8" ht="12.75" customHeight="1" x14ac:dyDescent="0.2">
      <c r="A148" s="59">
        <v>270</v>
      </c>
      <c r="B148" s="60" t="s">
        <v>882</v>
      </c>
      <c r="C148" s="60" t="s">
        <v>832</v>
      </c>
      <c r="D148" s="97"/>
      <c r="E148" s="61"/>
      <c r="F148" s="61"/>
      <c r="G148" s="61">
        <v>60</v>
      </c>
      <c r="H148" s="112"/>
    </row>
    <row r="149" spans="1:8" ht="12.75" customHeight="1" x14ac:dyDescent="0.2">
      <c r="A149" s="59">
        <v>278</v>
      </c>
      <c r="B149" s="60" t="s">
        <v>882</v>
      </c>
      <c r="C149" s="60" t="s">
        <v>832</v>
      </c>
      <c r="D149" s="97"/>
      <c r="E149" s="61"/>
      <c r="F149" s="61"/>
      <c r="G149" s="61">
        <v>60</v>
      </c>
      <c r="H149" s="112"/>
    </row>
    <row r="150" spans="1:8" ht="12.75" customHeight="1" x14ac:dyDescent="0.2">
      <c r="A150" s="59">
        <v>276</v>
      </c>
      <c r="B150" s="60" t="s">
        <v>882</v>
      </c>
      <c r="C150" s="60" t="s">
        <v>832</v>
      </c>
      <c r="D150" s="97"/>
      <c r="E150" s="61"/>
      <c r="F150" s="61"/>
      <c r="G150" s="61">
        <v>60</v>
      </c>
      <c r="H150" s="112"/>
    </row>
    <row r="151" spans="1:8" ht="12.75" customHeight="1" x14ac:dyDescent="0.2">
      <c r="A151" s="59">
        <v>275</v>
      </c>
      <c r="B151" s="60" t="s">
        <v>882</v>
      </c>
      <c r="C151" s="60" t="s">
        <v>832</v>
      </c>
      <c r="D151" s="97"/>
      <c r="E151" s="61"/>
      <c r="F151" s="61"/>
      <c r="G151" s="61">
        <v>60</v>
      </c>
      <c r="H151" s="112"/>
    </row>
    <row r="152" spans="1:8" ht="12.75" customHeight="1" x14ac:dyDescent="0.2">
      <c r="A152" s="59">
        <v>277</v>
      </c>
      <c r="B152" s="60" t="s">
        <v>882</v>
      </c>
      <c r="C152" s="60" t="s">
        <v>832</v>
      </c>
      <c r="D152" s="97"/>
      <c r="E152" s="61"/>
      <c r="F152" s="61"/>
      <c r="G152" s="61">
        <v>60</v>
      </c>
      <c r="H152" s="112"/>
    </row>
    <row r="153" spans="1:8" ht="12.75" customHeight="1" x14ac:dyDescent="0.2">
      <c r="A153" s="59">
        <v>271</v>
      </c>
      <c r="B153" s="60" t="s">
        <v>882</v>
      </c>
      <c r="C153" s="60" t="s">
        <v>832</v>
      </c>
      <c r="D153" s="97"/>
      <c r="E153" s="61"/>
      <c r="F153" s="61"/>
      <c r="G153" s="61">
        <v>60</v>
      </c>
      <c r="H153" s="112"/>
    </row>
    <row r="154" spans="1:8" ht="12.75" customHeight="1" x14ac:dyDescent="0.2">
      <c r="A154" s="59">
        <v>273</v>
      </c>
      <c r="B154" s="60" t="s">
        <v>882</v>
      </c>
      <c r="C154" s="60" t="s">
        <v>832</v>
      </c>
      <c r="D154" s="97"/>
      <c r="E154" s="61"/>
      <c r="F154" s="61"/>
      <c r="G154" s="61">
        <v>60</v>
      </c>
      <c r="H154" s="112"/>
    </row>
    <row r="155" spans="1:8" ht="12.75" customHeight="1" x14ac:dyDescent="0.2">
      <c r="A155" s="59">
        <v>269</v>
      </c>
      <c r="B155" s="60" t="s">
        <v>882</v>
      </c>
      <c r="C155" s="60" t="s">
        <v>832</v>
      </c>
      <c r="D155" s="97"/>
      <c r="E155" s="61"/>
      <c r="F155" s="61"/>
      <c r="G155" s="61">
        <v>60</v>
      </c>
      <c r="H155" s="112"/>
    </row>
    <row r="156" spans="1:8" ht="12.75" customHeight="1" x14ac:dyDescent="0.2">
      <c r="A156" s="59">
        <v>304</v>
      </c>
      <c r="B156" s="60" t="s">
        <v>575</v>
      </c>
      <c r="C156" s="60" t="s">
        <v>494</v>
      </c>
      <c r="D156" s="97"/>
      <c r="E156" s="61"/>
      <c r="F156" s="61"/>
      <c r="G156" s="61">
        <v>510</v>
      </c>
      <c r="H156" s="112"/>
    </row>
    <row r="157" spans="1:8" ht="12.75" customHeight="1" x14ac:dyDescent="0.2">
      <c r="A157" s="59">
        <v>171</v>
      </c>
      <c r="B157" s="60" t="s">
        <v>815</v>
      </c>
      <c r="C157" s="55" t="s">
        <v>509</v>
      </c>
      <c r="D157" s="97"/>
      <c r="E157" s="61"/>
      <c r="F157" s="61"/>
      <c r="G157" s="57">
        <v>475</v>
      </c>
      <c r="H157" s="111"/>
    </row>
    <row r="158" spans="1:8" ht="12.75" customHeight="1" x14ac:dyDescent="0.2">
      <c r="A158" s="59">
        <v>303</v>
      </c>
      <c r="B158" s="60" t="s">
        <v>836</v>
      </c>
      <c r="C158" s="60" t="s">
        <v>494</v>
      </c>
      <c r="D158" s="97"/>
      <c r="E158" s="61"/>
      <c r="F158" s="61"/>
      <c r="G158" s="61">
        <v>350</v>
      </c>
      <c r="H158" s="112"/>
    </row>
    <row r="159" spans="1:8" ht="12.75" customHeight="1" x14ac:dyDescent="0.2">
      <c r="A159" s="59">
        <v>37</v>
      </c>
      <c r="B159" s="55" t="s">
        <v>464</v>
      </c>
      <c r="C159" s="55" t="s">
        <v>461</v>
      </c>
      <c r="D159" s="97"/>
      <c r="E159" s="61"/>
      <c r="F159" s="61"/>
      <c r="G159" s="57">
        <v>425</v>
      </c>
      <c r="H159" s="111"/>
    </row>
    <row r="160" spans="1:8" ht="12.75" customHeight="1" x14ac:dyDescent="0.2">
      <c r="A160" s="59">
        <v>282</v>
      </c>
      <c r="B160" s="60" t="s">
        <v>561</v>
      </c>
      <c r="C160" s="60" t="s">
        <v>558</v>
      </c>
      <c r="D160" s="97"/>
      <c r="E160" s="61"/>
      <c r="F160" s="61"/>
      <c r="G160" s="61">
        <v>350</v>
      </c>
      <c r="H160" s="112"/>
    </row>
    <row r="161" spans="1:8" ht="12.75" customHeight="1" x14ac:dyDescent="0.2">
      <c r="A161" s="59">
        <v>283</v>
      </c>
      <c r="B161" s="60" t="s">
        <v>561</v>
      </c>
      <c r="C161" s="60" t="s">
        <v>558</v>
      </c>
      <c r="D161" s="97"/>
      <c r="E161" s="61"/>
      <c r="F161" s="61"/>
      <c r="G161" s="61">
        <v>400</v>
      </c>
      <c r="H161" s="112"/>
    </row>
    <row r="162" spans="1:8" ht="12.75" customHeight="1" x14ac:dyDescent="0.2">
      <c r="A162" s="59">
        <v>284</v>
      </c>
      <c r="B162" s="60" t="s">
        <v>563</v>
      </c>
      <c r="C162" s="60" t="s">
        <v>558</v>
      </c>
      <c r="D162" s="97"/>
      <c r="E162" s="61"/>
      <c r="F162" s="61"/>
      <c r="G162" s="61">
        <v>350</v>
      </c>
      <c r="H162" s="112"/>
    </row>
    <row r="163" spans="1:8" ht="12.75" customHeight="1" x14ac:dyDescent="0.2">
      <c r="A163" s="59">
        <v>285</v>
      </c>
      <c r="B163" s="60" t="s">
        <v>563</v>
      </c>
      <c r="C163" s="60" t="s">
        <v>558</v>
      </c>
      <c r="D163" s="97"/>
      <c r="E163" s="61"/>
      <c r="F163" s="61"/>
      <c r="G163" s="61">
        <v>350</v>
      </c>
      <c r="H163" s="112"/>
    </row>
    <row r="164" spans="1:8" ht="12.75" customHeight="1" x14ac:dyDescent="0.2">
      <c r="A164" s="59">
        <v>29</v>
      </c>
      <c r="B164" s="55" t="s">
        <v>460</v>
      </c>
      <c r="C164" s="55" t="s">
        <v>459</v>
      </c>
      <c r="D164" s="97"/>
      <c r="E164" s="61"/>
      <c r="F164" s="61"/>
      <c r="G164" s="57">
        <v>1250</v>
      </c>
      <c r="H164" s="111"/>
    </row>
    <row r="165" spans="1:8" ht="12.75" customHeight="1" x14ac:dyDescent="0.2">
      <c r="A165" s="59">
        <v>441</v>
      </c>
      <c r="B165" s="59" t="s">
        <v>854</v>
      </c>
      <c r="C165" s="59" t="s">
        <v>594</v>
      </c>
      <c r="D165" s="97"/>
      <c r="E165" s="61"/>
      <c r="F165" s="61"/>
      <c r="G165" s="88">
        <v>750</v>
      </c>
      <c r="H165" s="114"/>
    </row>
    <row r="166" spans="1:8" ht="12.75" customHeight="1" x14ac:dyDescent="0.2">
      <c r="A166" s="59">
        <v>52</v>
      </c>
      <c r="B166" s="56" t="s">
        <v>602</v>
      </c>
      <c r="C166" s="55" t="s">
        <v>789</v>
      </c>
      <c r="D166" s="97"/>
      <c r="E166" s="61"/>
      <c r="F166" s="61"/>
      <c r="G166" s="57">
        <v>550</v>
      </c>
      <c r="H166" s="111"/>
    </row>
    <row r="167" spans="1:8" ht="12.75" customHeight="1" x14ac:dyDescent="0.2">
      <c r="A167" s="59">
        <v>81</v>
      </c>
      <c r="B167" s="56" t="s">
        <v>659</v>
      </c>
      <c r="C167" s="55" t="s">
        <v>657</v>
      </c>
      <c r="D167" s="97"/>
      <c r="E167" s="61"/>
      <c r="F167" s="61"/>
      <c r="G167" s="57">
        <v>460</v>
      </c>
      <c r="H167" s="111"/>
    </row>
    <row r="168" spans="1:8" ht="12.75" customHeight="1" x14ac:dyDescent="0.2">
      <c r="A168" s="59">
        <v>103</v>
      </c>
      <c r="B168" s="60" t="s">
        <v>659</v>
      </c>
      <c r="C168" s="55" t="s">
        <v>657</v>
      </c>
      <c r="D168" s="97"/>
      <c r="E168" s="61"/>
      <c r="F168" s="61"/>
      <c r="G168" s="57">
        <v>460</v>
      </c>
      <c r="H168" s="111"/>
    </row>
    <row r="169" spans="1:8" ht="12.75" customHeight="1" x14ac:dyDescent="0.2">
      <c r="A169" s="59">
        <v>104</v>
      </c>
      <c r="B169" s="60" t="s">
        <v>659</v>
      </c>
      <c r="C169" s="55" t="s">
        <v>657</v>
      </c>
      <c r="D169" s="97"/>
      <c r="E169" s="61"/>
      <c r="F169" s="61"/>
      <c r="G169" s="57">
        <v>500</v>
      </c>
      <c r="H169" s="111"/>
    </row>
    <row r="170" spans="1:8" ht="12.75" customHeight="1" x14ac:dyDescent="0.2">
      <c r="A170" s="59">
        <v>105</v>
      </c>
      <c r="B170" s="60" t="s">
        <v>659</v>
      </c>
      <c r="C170" s="55" t="s">
        <v>657</v>
      </c>
      <c r="D170" s="97"/>
      <c r="E170" s="61"/>
      <c r="F170" s="61"/>
      <c r="G170" s="57">
        <v>460</v>
      </c>
      <c r="H170" s="111"/>
    </row>
    <row r="171" spans="1:8" ht="12.75" customHeight="1" x14ac:dyDescent="0.2">
      <c r="A171" s="59">
        <v>106</v>
      </c>
      <c r="B171" s="60" t="s">
        <v>659</v>
      </c>
      <c r="C171" s="55" t="s">
        <v>657</v>
      </c>
      <c r="D171" s="97"/>
      <c r="E171" s="61"/>
      <c r="F171" s="61"/>
      <c r="G171" s="57">
        <v>460</v>
      </c>
      <c r="H171" s="111"/>
    </row>
    <row r="172" spans="1:8" ht="12.75" customHeight="1" x14ac:dyDescent="0.2">
      <c r="A172" s="59">
        <v>107</v>
      </c>
      <c r="B172" s="60" t="s">
        <v>659</v>
      </c>
      <c r="C172" s="55" t="s">
        <v>657</v>
      </c>
      <c r="D172" s="97"/>
      <c r="E172" s="61"/>
      <c r="F172" s="61"/>
      <c r="G172" s="57">
        <v>460</v>
      </c>
      <c r="H172" s="111"/>
    </row>
    <row r="173" spans="1:8" ht="12.75" customHeight="1" x14ac:dyDescent="0.2">
      <c r="A173" s="59">
        <v>108</v>
      </c>
      <c r="B173" s="60" t="s">
        <v>659</v>
      </c>
      <c r="C173" s="55" t="s">
        <v>657</v>
      </c>
      <c r="D173" s="97"/>
      <c r="E173" s="61"/>
      <c r="F173" s="61"/>
      <c r="G173" s="57">
        <v>460</v>
      </c>
      <c r="H173" s="111"/>
    </row>
    <row r="174" spans="1:8" ht="12.75" customHeight="1" x14ac:dyDescent="0.2">
      <c r="A174" s="59">
        <v>207</v>
      </c>
      <c r="B174" s="60" t="s">
        <v>659</v>
      </c>
      <c r="C174" s="60" t="s">
        <v>190</v>
      </c>
      <c r="D174" s="97"/>
      <c r="E174" s="61"/>
      <c r="F174" s="61"/>
      <c r="G174" s="61">
        <v>425</v>
      </c>
      <c r="H174" s="112"/>
    </row>
    <row r="175" spans="1:8" ht="12.75" customHeight="1" x14ac:dyDescent="0.2">
      <c r="A175" s="59">
        <v>315</v>
      </c>
      <c r="B175" s="60" t="s">
        <v>659</v>
      </c>
      <c r="C175" s="60" t="s">
        <v>190</v>
      </c>
      <c r="D175" s="97"/>
      <c r="E175" s="61"/>
      <c r="F175" s="61"/>
      <c r="G175" s="61">
        <v>425</v>
      </c>
      <c r="H175" s="112"/>
    </row>
    <row r="176" spans="1:8" ht="12.75" customHeight="1" x14ac:dyDescent="0.2">
      <c r="A176" s="59">
        <v>301</v>
      </c>
      <c r="B176" s="60" t="s">
        <v>572</v>
      </c>
      <c r="C176" s="60" t="s">
        <v>494</v>
      </c>
      <c r="D176" s="97"/>
      <c r="E176" s="61"/>
      <c r="F176" s="61"/>
      <c r="G176" s="61">
        <v>500</v>
      </c>
      <c r="H176" s="112"/>
    </row>
    <row r="177" spans="1:8" ht="12.75" customHeight="1" x14ac:dyDescent="0.2">
      <c r="A177" s="59">
        <v>90</v>
      </c>
      <c r="B177" s="55" t="s">
        <v>797</v>
      </c>
      <c r="C177" s="55" t="s">
        <v>490</v>
      </c>
      <c r="D177" s="97"/>
      <c r="E177" s="61"/>
      <c r="F177" s="61"/>
      <c r="G177" s="57">
        <v>375</v>
      </c>
      <c r="H177" s="111"/>
    </row>
    <row r="178" spans="1:8" ht="12.75" customHeight="1" x14ac:dyDescent="0.2">
      <c r="A178" s="59">
        <v>91</v>
      </c>
      <c r="B178" s="55" t="s">
        <v>798</v>
      </c>
      <c r="C178" s="55" t="s">
        <v>490</v>
      </c>
      <c r="D178" s="97"/>
      <c r="E178" s="61"/>
      <c r="F178" s="61"/>
      <c r="G178" s="57">
        <v>400</v>
      </c>
      <c r="H178" s="111"/>
    </row>
    <row r="179" spans="1:8" ht="12.75" customHeight="1" x14ac:dyDescent="0.2">
      <c r="A179" s="59">
        <v>89</v>
      </c>
      <c r="B179" s="55" t="s">
        <v>796</v>
      </c>
      <c r="C179" s="55" t="s">
        <v>490</v>
      </c>
      <c r="D179" s="97"/>
      <c r="E179" s="61"/>
      <c r="F179" s="61"/>
      <c r="G179" s="57">
        <v>350</v>
      </c>
      <c r="H179" s="111"/>
    </row>
    <row r="180" spans="1:8" ht="12.75" customHeight="1" x14ac:dyDescent="0.2">
      <c r="A180" s="59">
        <v>206</v>
      </c>
      <c r="B180" s="60" t="s">
        <v>819</v>
      </c>
      <c r="C180" s="60" t="s">
        <v>190</v>
      </c>
      <c r="D180" s="97"/>
      <c r="E180" s="61"/>
      <c r="F180" s="61"/>
      <c r="G180" s="61">
        <v>650</v>
      </c>
      <c r="H180" s="112"/>
    </row>
    <row r="181" spans="1:8" ht="12.75" customHeight="1" x14ac:dyDescent="0.2">
      <c r="A181" s="59">
        <v>209</v>
      </c>
      <c r="B181" s="60" t="s">
        <v>822</v>
      </c>
      <c r="C181" s="60" t="s">
        <v>821</v>
      </c>
      <c r="D181" s="97"/>
      <c r="E181" s="61"/>
      <c r="F181" s="61"/>
      <c r="G181" s="61">
        <v>750</v>
      </c>
      <c r="H181" s="112"/>
    </row>
    <row r="182" spans="1:8" ht="12.75" customHeight="1" x14ac:dyDescent="0.2">
      <c r="A182" s="59">
        <v>146</v>
      </c>
      <c r="B182" s="60" t="s">
        <v>807</v>
      </c>
      <c r="C182" s="55" t="s">
        <v>480</v>
      </c>
      <c r="D182" s="97"/>
      <c r="E182" s="61"/>
      <c r="F182" s="61"/>
      <c r="G182" s="57">
        <v>700</v>
      </c>
      <c r="H182" s="111"/>
    </row>
    <row r="183" spans="1:8" ht="12.75" customHeight="1" x14ac:dyDescent="0.2">
      <c r="A183" s="59">
        <v>83</v>
      </c>
      <c r="B183" s="59" t="s">
        <v>663</v>
      </c>
      <c r="C183" s="55" t="s">
        <v>604</v>
      </c>
      <c r="D183" s="97"/>
      <c r="E183" s="61"/>
      <c r="F183" s="61"/>
      <c r="G183" s="57">
        <v>1000</v>
      </c>
      <c r="H183" s="111"/>
    </row>
    <row r="184" spans="1:8" ht="12.75" customHeight="1" x14ac:dyDescent="0.2">
      <c r="A184" s="59">
        <v>297</v>
      </c>
      <c r="B184" s="60" t="s">
        <v>663</v>
      </c>
      <c r="C184" s="60" t="s">
        <v>835</v>
      </c>
      <c r="D184" s="97"/>
      <c r="E184" s="61"/>
      <c r="F184" s="61"/>
      <c r="G184" s="61">
        <v>400</v>
      </c>
      <c r="H184" s="112"/>
    </row>
    <row r="185" spans="1:8" ht="12.75" customHeight="1" x14ac:dyDescent="0.2">
      <c r="A185" s="59">
        <v>317</v>
      </c>
      <c r="B185" s="60" t="s">
        <v>840</v>
      </c>
      <c r="C185" s="60" t="s">
        <v>821</v>
      </c>
      <c r="D185" s="97"/>
      <c r="E185" s="61"/>
      <c r="F185" s="61"/>
      <c r="G185" s="61">
        <v>600</v>
      </c>
      <c r="H185" s="112"/>
    </row>
    <row r="186" spans="1:8" ht="12.75" customHeight="1" x14ac:dyDescent="0.2">
      <c r="A186" s="59">
        <v>318</v>
      </c>
      <c r="B186" s="60" t="s">
        <v>841</v>
      </c>
      <c r="C186" s="60" t="s">
        <v>821</v>
      </c>
      <c r="D186" s="97"/>
      <c r="E186" s="61"/>
      <c r="F186" s="61"/>
      <c r="G186" s="61">
        <v>600</v>
      </c>
      <c r="H186" s="112"/>
    </row>
    <row r="187" spans="1:8" ht="12.75" customHeight="1" x14ac:dyDescent="0.2">
      <c r="A187" s="59">
        <v>49</v>
      </c>
      <c r="B187" s="55" t="s">
        <v>487</v>
      </c>
      <c r="C187" s="55" t="s">
        <v>469</v>
      </c>
      <c r="D187" s="97"/>
      <c r="E187" s="61"/>
      <c r="F187" s="61"/>
      <c r="G187" s="57">
        <v>472</v>
      </c>
      <c r="H187" s="111"/>
    </row>
    <row r="188" spans="1:8" ht="12.75" customHeight="1" x14ac:dyDescent="0.2">
      <c r="A188" s="59">
        <v>86</v>
      </c>
      <c r="B188" s="56" t="s">
        <v>487</v>
      </c>
      <c r="C188" s="55" t="s">
        <v>795</v>
      </c>
      <c r="D188" s="97"/>
      <c r="E188" s="61"/>
      <c r="F188" s="61"/>
      <c r="G188" s="57">
        <v>500</v>
      </c>
      <c r="H188" s="111"/>
    </row>
    <row r="189" spans="1:8" ht="12.75" customHeight="1" x14ac:dyDescent="0.2">
      <c r="A189" s="59">
        <v>87</v>
      </c>
      <c r="B189" s="56" t="s">
        <v>487</v>
      </c>
      <c r="C189" s="55" t="s">
        <v>488</v>
      </c>
      <c r="D189" s="97"/>
      <c r="E189" s="61"/>
      <c r="F189" s="61"/>
      <c r="G189" s="57">
        <v>450</v>
      </c>
      <c r="H189" s="111"/>
    </row>
    <row r="190" spans="1:8" ht="12.75" customHeight="1" x14ac:dyDescent="0.2">
      <c r="A190" s="59">
        <v>312</v>
      </c>
      <c r="B190" s="60" t="s">
        <v>487</v>
      </c>
      <c r="C190" s="60" t="s">
        <v>588</v>
      </c>
      <c r="D190" s="97"/>
      <c r="E190" s="61"/>
      <c r="F190" s="61"/>
      <c r="G190" s="61">
        <v>1000</v>
      </c>
      <c r="H190" s="112"/>
    </row>
    <row r="191" spans="1:8" ht="12.75" customHeight="1" x14ac:dyDescent="0.2">
      <c r="A191" s="59">
        <v>442</v>
      </c>
      <c r="B191" s="60" t="s">
        <v>487</v>
      </c>
      <c r="C191" s="60" t="s">
        <v>585</v>
      </c>
      <c r="D191" s="97"/>
      <c r="E191" s="61"/>
      <c r="F191" s="61"/>
      <c r="G191" s="61">
        <v>950</v>
      </c>
      <c r="H191" s="112"/>
    </row>
    <row r="192" spans="1:8" ht="12.75" customHeight="1" x14ac:dyDescent="0.2">
      <c r="A192" s="59">
        <v>85</v>
      </c>
      <c r="B192" s="60" t="s">
        <v>660</v>
      </c>
      <c r="C192" s="60" t="s">
        <v>485</v>
      </c>
      <c r="D192" s="97"/>
      <c r="E192" s="61"/>
      <c r="F192" s="61"/>
      <c r="G192" s="61">
        <v>350</v>
      </c>
      <c r="H192" s="112"/>
    </row>
    <row r="193" spans="1:8" ht="12.75" customHeight="1" x14ac:dyDescent="0.2">
      <c r="A193" s="59">
        <v>75</v>
      </c>
      <c r="B193" s="56" t="s">
        <v>790</v>
      </c>
      <c r="C193" s="55" t="s">
        <v>480</v>
      </c>
      <c r="D193" s="97"/>
      <c r="E193" s="61"/>
      <c r="F193" s="61"/>
      <c r="G193" s="57">
        <v>950</v>
      </c>
      <c r="H193" s="111"/>
    </row>
    <row r="194" spans="1:8" ht="12.75" customHeight="1" x14ac:dyDescent="0.2">
      <c r="A194" s="59">
        <v>453</v>
      </c>
      <c r="B194" s="60" t="s">
        <v>772</v>
      </c>
      <c r="C194" s="60" t="s">
        <v>713</v>
      </c>
      <c r="D194" s="97"/>
      <c r="E194" s="61"/>
      <c r="F194" s="61"/>
      <c r="G194" s="61">
        <v>300</v>
      </c>
      <c r="H194" s="112"/>
    </row>
    <row r="195" spans="1:8" ht="12.75" customHeight="1" x14ac:dyDescent="0.2">
      <c r="A195" s="59">
        <v>208</v>
      </c>
      <c r="B195" s="60" t="s">
        <v>820</v>
      </c>
      <c r="C195" s="60" t="s">
        <v>821</v>
      </c>
      <c r="D195" s="97"/>
      <c r="E195" s="61"/>
      <c r="F195" s="61"/>
      <c r="G195" s="61">
        <v>1000</v>
      </c>
      <c r="H195" s="112"/>
    </row>
    <row r="196" spans="1:8" ht="12.75" customHeight="1" x14ac:dyDescent="0.2">
      <c r="A196" s="59">
        <v>443</v>
      </c>
      <c r="B196" s="60" t="s">
        <v>584</v>
      </c>
      <c r="C196" s="60" t="s">
        <v>585</v>
      </c>
      <c r="D196" s="97"/>
      <c r="E196" s="61"/>
      <c r="F196" s="61"/>
      <c r="G196" s="61">
        <v>450</v>
      </c>
      <c r="H196" s="112"/>
    </row>
    <row r="197" spans="1:8" ht="12.75" customHeight="1" x14ac:dyDescent="0.2">
      <c r="A197" s="59">
        <v>444</v>
      </c>
      <c r="B197" s="59" t="s">
        <v>595</v>
      </c>
      <c r="C197" s="59" t="s">
        <v>585</v>
      </c>
      <c r="D197" s="97"/>
      <c r="E197" s="61"/>
      <c r="F197" s="61"/>
      <c r="G197" s="57">
        <v>500</v>
      </c>
      <c r="H197" s="111"/>
    </row>
    <row r="198" spans="1:8" ht="12.75" customHeight="1" x14ac:dyDescent="0.2">
      <c r="A198" s="59">
        <v>262</v>
      </c>
      <c r="B198" s="60" t="s">
        <v>536</v>
      </c>
      <c r="C198" s="60" t="s">
        <v>831</v>
      </c>
      <c r="D198" s="97"/>
      <c r="E198" s="61"/>
      <c r="F198" s="61"/>
      <c r="G198" s="61">
        <v>425</v>
      </c>
      <c r="H198" s="112"/>
    </row>
    <row r="199" spans="1:8" ht="12.75" customHeight="1" x14ac:dyDescent="0.2">
      <c r="A199" s="59">
        <v>263</v>
      </c>
      <c r="B199" s="60" t="s">
        <v>536</v>
      </c>
      <c r="C199" s="60" t="s">
        <v>831</v>
      </c>
      <c r="D199" s="97"/>
      <c r="E199" s="61"/>
      <c r="F199" s="61"/>
      <c r="G199" s="61">
        <v>425</v>
      </c>
      <c r="H199" s="112"/>
    </row>
    <row r="200" spans="1:8" ht="12.75" customHeight="1" x14ac:dyDescent="0.2">
      <c r="A200" s="59">
        <v>438</v>
      </c>
      <c r="B200" s="60" t="s">
        <v>536</v>
      </c>
      <c r="C200" s="60" t="s">
        <v>853</v>
      </c>
      <c r="D200" s="97"/>
      <c r="E200" s="61"/>
      <c r="F200" s="61"/>
      <c r="G200" s="61">
        <v>350</v>
      </c>
      <c r="H200" s="112"/>
    </row>
    <row r="201" spans="1:8" ht="12.75" customHeight="1" x14ac:dyDescent="0.2">
      <c r="A201" s="59">
        <v>439</v>
      </c>
      <c r="B201" s="60" t="s">
        <v>536</v>
      </c>
      <c r="C201" s="60" t="s">
        <v>853</v>
      </c>
      <c r="D201" s="97"/>
      <c r="E201" s="61"/>
      <c r="F201" s="61"/>
      <c r="G201" s="61">
        <v>350</v>
      </c>
      <c r="H201" s="112"/>
    </row>
    <row r="202" spans="1:8" ht="12.75" customHeight="1" x14ac:dyDescent="0.2">
      <c r="A202" s="59">
        <v>316</v>
      </c>
      <c r="B202" s="60" t="s">
        <v>746</v>
      </c>
      <c r="C202" s="60" t="s">
        <v>821</v>
      </c>
      <c r="D202" s="97"/>
      <c r="E202" s="61"/>
      <c r="F202" s="61"/>
      <c r="G202" s="61">
        <v>1100</v>
      </c>
      <c r="H202" s="112"/>
    </row>
    <row r="203" spans="1:8" ht="12.75" customHeight="1" x14ac:dyDescent="0.2">
      <c r="A203" s="59">
        <v>88</v>
      </c>
      <c r="B203" s="55" t="s">
        <v>489</v>
      </c>
      <c r="C203" s="55" t="s">
        <v>490</v>
      </c>
      <c r="D203" s="97"/>
      <c r="E203" s="61"/>
      <c r="F203" s="61"/>
      <c r="G203" s="57">
        <v>350</v>
      </c>
      <c r="H203" s="111"/>
    </row>
    <row r="204" spans="1:8" ht="12.75" customHeight="1" x14ac:dyDescent="0.2">
      <c r="A204" s="59">
        <v>259</v>
      </c>
      <c r="B204" s="60" t="s">
        <v>533</v>
      </c>
      <c r="C204" s="60" t="s">
        <v>531</v>
      </c>
      <c r="D204" s="97"/>
      <c r="E204" s="61"/>
      <c r="F204" s="61"/>
      <c r="G204" s="61">
        <v>425</v>
      </c>
      <c r="H204" s="112"/>
    </row>
    <row r="205" spans="1:8" ht="12.75" customHeight="1" x14ac:dyDescent="0.2">
      <c r="A205" s="59">
        <v>144</v>
      </c>
      <c r="B205" s="60" t="s">
        <v>805</v>
      </c>
      <c r="C205" s="55" t="s">
        <v>480</v>
      </c>
      <c r="D205" s="97"/>
      <c r="E205" s="61"/>
      <c r="F205" s="61"/>
      <c r="G205" s="57">
        <v>1000</v>
      </c>
      <c r="H205" s="111"/>
    </row>
    <row r="206" spans="1:8" ht="12.75" customHeight="1" x14ac:dyDescent="0.2">
      <c r="A206" s="59">
        <v>145</v>
      </c>
      <c r="B206" s="60" t="s">
        <v>805</v>
      </c>
      <c r="C206" s="55" t="s">
        <v>480</v>
      </c>
      <c r="D206" s="97"/>
      <c r="E206" s="61"/>
      <c r="F206" s="61"/>
      <c r="G206" s="57">
        <v>1000</v>
      </c>
      <c r="H206" s="111"/>
    </row>
    <row r="207" spans="1:8" ht="12.75" customHeight="1" x14ac:dyDescent="0.2">
      <c r="A207" s="59">
        <v>35</v>
      </c>
      <c r="B207" s="55" t="s">
        <v>463</v>
      </c>
      <c r="C207" s="55" t="s">
        <v>461</v>
      </c>
      <c r="D207" s="97"/>
      <c r="E207" s="61"/>
      <c r="F207" s="61"/>
      <c r="G207" s="57">
        <v>425</v>
      </c>
      <c r="H207" s="111"/>
    </row>
    <row r="208" spans="1:8" ht="12.75" customHeight="1" x14ac:dyDescent="0.2">
      <c r="A208" s="59">
        <v>36</v>
      </c>
      <c r="B208" s="55" t="s">
        <v>463</v>
      </c>
      <c r="C208" s="55" t="s">
        <v>461</v>
      </c>
      <c r="D208" s="97"/>
      <c r="E208" s="61"/>
      <c r="F208" s="61"/>
      <c r="G208" s="57">
        <v>450</v>
      </c>
      <c r="H208" s="111"/>
    </row>
    <row r="209" spans="1:8" ht="12.75" customHeight="1" x14ac:dyDescent="0.2">
      <c r="A209" s="59">
        <v>309</v>
      </c>
      <c r="B209" s="60" t="s">
        <v>581</v>
      </c>
      <c r="C209" s="60" t="s">
        <v>41</v>
      </c>
      <c r="D209" s="97"/>
      <c r="E209" s="61"/>
      <c r="F209" s="61"/>
      <c r="G209" s="61">
        <v>425</v>
      </c>
      <c r="H209" s="112"/>
    </row>
    <row r="210" spans="1:8" ht="12.75" customHeight="1" x14ac:dyDescent="0.2">
      <c r="A210" s="59">
        <v>310</v>
      </c>
      <c r="B210" s="60" t="s">
        <v>581</v>
      </c>
      <c r="C210" s="60" t="s">
        <v>41</v>
      </c>
      <c r="D210" s="97"/>
      <c r="E210" s="61"/>
      <c r="F210" s="61"/>
      <c r="G210" s="61">
        <v>450</v>
      </c>
      <c r="H210" s="112"/>
    </row>
    <row r="211" spans="1:8" ht="12.75" customHeight="1" x14ac:dyDescent="0.2">
      <c r="A211" s="59">
        <v>313</v>
      </c>
      <c r="B211" s="60" t="s">
        <v>581</v>
      </c>
      <c r="C211" s="60" t="s">
        <v>588</v>
      </c>
      <c r="D211" s="97"/>
      <c r="E211" s="61"/>
      <c r="F211" s="61"/>
      <c r="G211" s="61">
        <v>400</v>
      </c>
      <c r="H211" s="112"/>
    </row>
    <row r="212" spans="1:8" ht="12.75" customHeight="1" x14ac:dyDescent="0.2">
      <c r="A212" s="59">
        <v>440</v>
      </c>
      <c r="B212" s="59" t="s">
        <v>581</v>
      </c>
      <c r="C212" s="59" t="s">
        <v>588</v>
      </c>
      <c r="D212" s="97"/>
      <c r="E212" s="61"/>
      <c r="F212" s="61"/>
      <c r="G212" s="57">
        <v>400</v>
      </c>
      <c r="H212" s="111"/>
    </row>
    <row r="213" spans="1:8" ht="12.75" customHeight="1" x14ac:dyDescent="0.2">
      <c r="A213" s="59">
        <v>157</v>
      </c>
      <c r="B213" s="60" t="s">
        <v>863</v>
      </c>
      <c r="C213" s="55" t="s">
        <v>490</v>
      </c>
      <c r="D213" s="97"/>
      <c r="E213" s="61"/>
      <c r="F213" s="61"/>
      <c r="G213" s="61">
        <v>400</v>
      </c>
      <c r="H213" s="112"/>
    </row>
    <row r="214" spans="1:8" ht="12.75" customHeight="1" x14ac:dyDescent="0.2">
      <c r="A214" s="59">
        <v>160</v>
      </c>
      <c r="B214" s="60" t="s">
        <v>864</v>
      </c>
      <c r="C214" s="55" t="s">
        <v>490</v>
      </c>
      <c r="D214" s="97"/>
      <c r="E214" s="61"/>
      <c r="F214" s="61"/>
      <c r="G214" s="61">
        <v>400</v>
      </c>
      <c r="H214" s="112"/>
    </row>
    <row r="215" spans="1:8" ht="12.75" customHeight="1" x14ac:dyDescent="0.2">
      <c r="A215" s="59">
        <v>161</v>
      </c>
      <c r="B215" s="60" t="s">
        <v>864</v>
      </c>
      <c r="C215" s="55" t="s">
        <v>490</v>
      </c>
      <c r="D215" s="97"/>
      <c r="E215" s="61"/>
      <c r="F215" s="61"/>
      <c r="G215" s="61">
        <v>400</v>
      </c>
      <c r="H215" s="112"/>
    </row>
    <row r="216" spans="1:8" ht="12.75" customHeight="1" x14ac:dyDescent="0.2">
      <c r="A216" s="59">
        <v>162</v>
      </c>
      <c r="B216" s="60" t="s">
        <v>864</v>
      </c>
      <c r="C216" s="55" t="s">
        <v>490</v>
      </c>
      <c r="D216" s="97"/>
      <c r="E216" s="61"/>
      <c r="F216" s="61"/>
      <c r="G216" s="61">
        <v>400</v>
      </c>
      <c r="H216" s="112"/>
    </row>
    <row r="217" spans="1:8" ht="12.75" customHeight="1" x14ac:dyDescent="0.2">
      <c r="A217" s="59">
        <v>358</v>
      </c>
      <c r="B217" s="59" t="s">
        <v>656</v>
      </c>
      <c r="C217" s="59" t="s">
        <v>831</v>
      </c>
      <c r="D217" s="97"/>
      <c r="E217" s="61"/>
      <c r="F217" s="61"/>
      <c r="G217" s="57">
        <v>450</v>
      </c>
      <c r="H217" s="111"/>
    </row>
    <row r="218" spans="1:8" ht="12.75" customHeight="1" x14ac:dyDescent="0.2">
      <c r="A218" s="59">
        <v>359</v>
      </c>
      <c r="B218" s="59" t="s">
        <v>656</v>
      </c>
      <c r="C218" s="59" t="s">
        <v>831</v>
      </c>
      <c r="D218" s="97"/>
      <c r="E218" s="61"/>
      <c r="F218" s="61"/>
      <c r="G218" s="57">
        <v>450</v>
      </c>
      <c r="H218" s="111"/>
    </row>
    <row r="219" spans="1:8" ht="12.75" customHeight="1" x14ac:dyDescent="0.2">
      <c r="A219" s="59">
        <v>363</v>
      </c>
      <c r="B219" s="59" t="s">
        <v>656</v>
      </c>
      <c r="C219" s="59" t="s">
        <v>831</v>
      </c>
      <c r="D219" s="97"/>
      <c r="E219" s="61"/>
      <c r="F219" s="61"/>
      <c r="G219" s="57">
        <v>450</v>
      </c>
      <c r="H219" s="111"/>
    </row>
    <row r="220" spans="1:8" ht="12.75" customHeight="1" x14ac:dyDescent="0.2">
      <c r="A220" s="59">
        <v>34</v>
      </c>
      <c r="B220" s="56" t="s">
        <v>661</v>
      </c>
      <c r="C220" s="55" t="s">
        <v>461</v>
      </c>
      <c r="D220" s="97"/>
      <c r="E220" s="61"/>
      <c r="F220" s="61"/>
      <c r="G220" s="57">
        <v>1100</v>
      </c>
      <c r="H220" s="111"/>
    </row>
    <row r="221" spans="1:8" ht="12.75" customHeight="1" x14ac:dyDescent="0.2">
      <c r="A221" s="59">
        <v>43</v>
      </c>
      <c r="B221" s="85" t="s">
        <v>661</v>
      </c>
      <c r="C221" s="55" t="s">
        <v>786</v>
      </c>
      <c r="D221" s="97"/>
      <c r="E221" s="61"/>
      <c r="F221" s="61"/>
      <c r="G221" s="57">
        <v>1350</v>
      </c>
      <c r="H221" s="111"/>
    </row>
    <row r="222" spans="1:8" ht="12.75" customHeight="1" x14ac:dyDescent="0.2">
      <c r="A222" s="59">
        <v>47</v>
      </c>
      <c r="B222" s="55" t="s">
        <v>661</v>
      </c>
      <c r="C222" s="59" t="s">
        <v>680</v>
      </c>
      <c r="D222" s="97"/>
      <c r="E222" s="61"/>
      <c r="F222" s="61"/>
      <c r="G222" s="57">
        <v>800</v>
      </c>
      <c r="H222" s="111"/>
    </row>
    <row r="223" spans="1:8" ht="12.75" customHeight="1" x14ac:dyDescent="0.2">
      <c r="A223" s="59">
        <v>50</v>
      </c>
      <c r="B223" s="55" t="s">
        <v>661</v>
      </c>
      <c r="C223" s="55" t="s">
        <v>787</v>
      </c>
      <c r="D223" s="97"/>
      <c r="E223" s="61"/>
      <c r="F223" s="61"/>
      <c r="G223" s="57">
        <v>1100</v>
      </c>
      <c r="H223" s="111"/>
    </row>
    <row r="224" spans="1:8" ht="12.75" customHeight="1" x14ac:dyDescent="0.2">
      <c r="A224" s="59">
        <v>74</v>
      </c>
      <c r="B224" s="56" t="s">
        <v>661</v>
      </c>
      <c r="C224" s="55" t="s">
        <v>480</v>
      </c>
      <c r="D224" s="97"/>
      <c r="E224" s="61"/>
      <c r="F224" s="61"/>
      <c r="G224" s="57">
        <v>1150</v>
      </c>
      <c r="H224" s="111"/>
    </row>
    <row r="225" spans="1:8" ht="12.75" customHeight="1" x14ac:dyDescent="0.2">
      <c r="A225" s="59">
        <v>84</v>
      </c>
      <c r="B225" s="55" t="s">
        <v>661</v>
      </c>
      <c r="C225" s="55" t="s">
        <v>485</v>
      </c>
      <c r="D225" s="97"/>
      <c r="E225" s="61"/>
      <c r="F225" s="61"/>
      <c r="G225" s="57">
        <v>650</v>
      </c>
      <c r="H225" s="111"/>
    </row>
    <row r="226" spans="1:8" ht="12.75" customHeight="1" x14ac:dyDescent="0.2">
      <c r="A226" s="59">
        <v>200</v>
      </c>
      <c r="B226" s="56" t="s">
        <v>661</v>
      </c>
      <c r="C226" s="55" t="s">
        <v>678</v>
      </c>
      <c r="D226" s="97"/>
      <c r="E226" s="61"/>
      <c r="F226" s="61"/>
      <c r="G226" s="57">
        <v>900</v>
      </c>
      <c r="H226" s="111"/>
    </row>
    <row r="227" spans="1:8" ht="12.75" customHeight="1" x14ac:dyDescent="0.2">
      <c r="A227" s="59">
        <v>257</v>
      </c>
      <c r="B227" s="60" t="s">
        <v>661</v>
      </c>
      <c r="C227" s="60" t="s">
        <v>531</v>
      </c>
      <c r="D227" s="97"/>
      <c r="E227" s="61"/>
      <c r="F227" s="61"/>
      <c r="G227" s="61">
        <v>570</v>
      </c>
      <c r="H227" s="112"/>
    </row>
    <row r="228" spans="1:8" ht="12.75" customHeight="1" x14ac:dyDescent="0.2">
      <c r="A228" s="59">
        <v>102</v>
      </c>
      <c r="B228" s="60" t="s">
        <v>658</v>
      </c>
      <c r="C228" s="55" t="s">
        <v>657</v>
      </c>
      <c r="D228" s="97"/>
      <c r="E228" s="61"/>
      <c r="F228" s="61"/>
      <c r="G228" s="57">
        <v>600</v>
      </c>
      <c r="H228" s="111"/>
    </row>
    <row r="229" spans="1:8" ht="12.75" customHeight="1" x14ac:dyDescent="0.2">
      <c r="A229" s="59">
        <v>217</v>
      </c>
      <c r="B229" s="60" t="s">
        <v>519</v>
      </c>
      <c r="C229" s="60" t="s">
        <v>821</v>
      </c>
      <c r="D229" s="97"/>
      <c r="E229" s="61"/>
      <c r="F229" s="61"/>
      <c r="G229" s="61">
        <v>350</v>
      </c>
      <c r="H229" s="112"/>
    </row>
    <row r="230" spans="1:8" ht="12.75" customHeight="1" x14ac:dyDescent="0.2">
      <c r="A230" s="59">
        <v>329</v>
      </c>
      <c r="B230" s="60" t="s">
        <v>843</v>
      </c>
      <c r="C230" s="60" t="s">
        <v>821</v>
      </c>
      <c r="D230" s="97"/>
      <c r="E230" s="61"/>
      <c r="F230" s="61"/>
      <c r="G230" s="57">
        <v>500</v>
      </c>
      <c r="H230" s="111"/>
    </row>
    <row r="231" spans="1:8" ht="12.75" customHeight="1" x14ac:dyDescent="0.2">
      <c r="A231" s="59">
        <v>218</v>
      </c>
      <c r="B231" s="60" t="s">
        <v>824</v>
      </c>
      <c r="C231" s="60" t="s">
        <v>821</v>
      </c>
      <c r="D231" s="97"/>
      <c r="E231" s="61"/>
      <c r="F231" s="61"/>
      <c r="G231" s="61">
        <v>765</v>
      </c>
      <c r="H231" s="112"/>
    </row>
    <row r="232" spans="1:8" ht="12.75" customHeight="1" x14ac:dyDescent="0.2">
      <c r="A232" s="59">
        <v>364</v>
      </c>
      <c r="B232" s="59" t="s">
        <v>845</v>
      </c>
      <c r="C232" s="59" t="s">
        <v>831</v>
      </c>
      <c r="D232" s="97"/>
      <c r="E232" s="61"/>
      <c r="F232" s="61"/>
      <c r="G232" s="57">
        <v>500</v>
      </c>
      <c r="H232" s="111"/>
    </row>
    <row r="233" spans="1:8" ht="12.75" customHeight="1" x14ac:dyDescent="0.2">
      <c r="A233" s="59">
        <v>365</v>
      </c>
      <c r="B233" s="59" t="s">
        <v>845</v>
      </c>
      <c r="C233" s="59" t="s">
        <v>831</v>
      </c>
      <c r="D233" s="97"/>
      <c r="E233" s="61"/>
      <c r="F233" s="61"/>
      <c r="G233" s="57">
        <v>500</v>
      </c>
      <c r="H233" s="111"/>
    </row>
    <row r="234" spans="1:8" ht="12.75" customHeight="1" x14ac:dyDescent="0.2">
      <c r="A234" s="59">
        <v>366</v>
      </c>
      <c r="B234" s="59" t="s">
        <v>845</v>
      </c>
      <c r="C234" s="59" t="s">
        <v>831</v>
      </c>
      <c r="D234" s="97"/>
      <c r="E234" s="61"/>
      <c r="F234" s="61"/>
      <c r="G234" s="57">
        <v>500</v>
      </c>
      <c r="H234" s="111"/>
    </row>
    <row r="235" spans="1:8" ht="12.75" customHeight="1" x14ac:dyDescent="0.2">
      <c r="A235" s="59">
        <v>367</v>
      </c>
      <c r="B235" s="59" t="s">
        <v>845</v>
      </c>
      <c r="C235" s="59" t="s">
        <v>831</v>
      </c>
      <c r="D235" s="97"/>
      <c r="E235" s="61"/>
      <c r="F235" s="61"/>
      <c r="G235" s="57">
        <v>500</v>
      </c>
      <c r="H235" s="111"/>
    </row>
    <row r="236" spans="1:8" ht="12.75" customHeight="1" x14ac:dyDescent="0.2">
      <c r="A236" s="59">
        <v>368</v>
      </c>
      <c r="B236" s="59" t="s">
        <v>845</v>
      </c>
      <c r="C236" s="59" t="s">
        <v>831</v>
      </c>
      <c r="D236" s="97"/>
      <c r="E236" s="61"/>
      <c r="F236" s="61"/>
      <c r="G236" s="57">
        <v>500</v>
      </c>
      <c r="H236" s="111"/>
    </row>
    <row r="237" spans="1:8" ht="12.75" customHeight="1" x14ac:dyDescent="0.2">
      <c r="A237" s="59">
        <v>369</v>
      </c>
      <c r="B237" s="59" t="s">
        <v>845</v>
      </c>
      <c r="C237" s="59" t="s">
        <v>831</v>
      </c>
      <c r="D237" s="97"/>
      <c r="E237" s="61"/>
      <c r="F237" s="61"/>
      <c r="G237" s="57">
        <v>500</v>
      </c>
      <c r="H237" s="111"/>
    </row>
    <row r="238" spans="1:8" ht="12.75" customHeight="1" x14ac:dyDescent="0.2">
      <c r="A238" s="59">
        <v>370</v>
      </c>
      <c r="B238" s="59" t="s">
        <v>845</v>
      </c>
      <c r="C238" s="59" t="s">
        <v>831</v>
      </c>
      <c r="D238" s="97"/>
      <c r="E238" s="61"/>
      <c r="F238" s="61"/>
      <c r="G238" s="57">
        <v>500</v>
      </c>
      <c r="H238" s="111"/>
    </row>
    <row r="239" spans="1:8" ht="12.75" customHeight="1" x14ac:dyDescent="0.2">
      <c r="A239" s="59">
        <v>371</v>
      </c>
      <c r="B239" s="59" t="s">
        <v>845</v>
      </c>
      <c r="C239" s="59" t="s">
        <v>831</v>
      </c>
      <c r="D239" s="97"/>
      <c r="E239" s="61"/>
      <c r="F239" s="61"/>
      <c r="G239" s="57">
        <v>500</v>
      </c>
      <c r="H239" s="111"/>
    </row>
    <row r="240" spans="1:8" ht="12.75" customHeight="1" x14ac:dyDescent="0.2">
      <c r="A240" s="59">
        <v>372</v>
      </c>
      <c r="B240" s="59" t="s">
        <v>845</v>
      </c>
      <c r="C240" s="59" t="s">
        <v>831</v>
      </c>
      <c r="D240" s="97"/>
      <c r="E240" s="61"/>
      <c r="F240" s="61"/>
      <c r="G240" s="57">
        <v>500</v>
      </c>
      <c r="H240" s="111"/>
    </row>
    <row r="241" spans="1:8" ht="12.75" customHeight="1" x14ac:dyDescent="0.2">
      <c r="A241" s="59">
        <v>373</v>
      </c>
      <c r="B241" s="59" t="s">
        <v>845</v>
      </c>
      <c r="C241" s="59" t="s">
        <v>831</v>
      </c>
      <c r="D241" s="97"/>
      <c r="E241" s="61"/>
      <c r="F241" s="61"/>
      <c r="G241" s="57">
        <v>500</v>
      </c>
      <c r="H241" s="111"/>
    </row>
    <row r="242" spans="1:8" ht="12.75" customHeight="1" x14ac:dyDescent="0.2">
      <c r="A242" s="59">
        <v>374</v>
      </c>
      <c r="B242" s="59" t="s">
        <v>845</v>
      </c>
      <c r="C242" s="59" t="s">
        <v>831</v>
      </c>
      <c r="D242" s="97"/>
      <c r="E242" s="61"/>
      <c r="F242" s="61"/>
      <c r="G242" s="57">
        <v>500</v>
      </c>
      <c r="H242" s="111"/>
    </row>
    <row r="243" spans="1:8" ht="12.75" customHeight="1" x14ac:dyDescent="0.2">
      <c r="A243" s="59">
        <v>375</v>
      </c>
      <c r="B243" s="59" t="s">
        <v>845</v>
      </c>
      <c r="C243" s="59" t="s">
        <v>831</v>
      </c>
      <c r="D243" s="97"/>
      <c r="E243" s="61"/>
      <c r="F243" s="61"/>
      <c r="G243" s="57">
        <v>500</v>
      </c>
      <c r="H243" s="111"/>
    </row>
    <row r="244" spans="1:8" ht="12.75" customHeight="1" x14ac:dyDescent="0.2">
      <c r="A244" s="59">
        <v>376</v>
      </c>
      <c r="B244" s="59" t="s">
        <v>845</v>
      </c>
      <c r="C244" s="59" t="s">
        <v>831</v>
      </c>
      <c r="D244" s="97"/>
      <c r="E244" s="61"/>
      <c r="F244" s="61"/>
      <c r="G244" s="57">
        <v>500</v>
      </c>
      <c r="H244" s="111"/>
    </row>
    <row r="245" spans="1:8" ht="12.75" customHeight="1" x14ac:dyDescent="0.2">
      <c r="A245" s="59">
        <v>377</v>
      </c>
      <c r="B245" s="59" t="s">
        <v>845</v>
      </c>
      <c r="C245" s="59" t="s">
        <v>831</v>
      </c>
      <c r="D245" s="97"/>
      <c r="E245" s="61"/>
      <c r="F245" s="61"/>
      <c r="G245" s="57">
        <v>500</v>
      </c>
      <c r="H245" s="111"/>
    </row>
    <row r="246" spans="1:8" ht="12.75" customHeight="1" x14ac:dyDescent="0.2">
      <c r="A246" s="59">
        <v>378</v>
      </c>
      <c r="B246" s="59" t="s">
        <v>845</v>
      </c>
      <c r="C246" s="59" t="s">
        <v>831</v>
      </c>
      <c r="D246" s="97"/>
      <c r="E246" s="61"/>
      <c r="F246" s="61"/>
      <c r="G246" s="57">
        <v>500</v>
      </c>
      <c r="H246" s="111"/>
    </row>
    <row r="247" spans="1:8" ht="12.75" customHeight="1" x14ac:dyDescent="0.2">
      <c r="A247" s="59">
        <v>379</v>
      </c>
      <c r="B247" s="59" t="s">
        <v>845</v>
      </c>
      <c r="C247" s="59" t="s">
        <v>831</v>
      </c>
      <c r="D247" s="97"/>
      <c r="E247" s="61"/>
      <c r="F247" s="61"/>
      <c r="G247" s="57">
        <v>500</v>
      </c>
      <c r="H247" s="111"/>
    </row>
    <row r="248" spans="1:8" ht="12.75" customHeight="1" x14ac:dyDescent="0.2">
      <c r="A248" s="59">
        <v>380</v>
      </c>
      <c r="B248" s="59" t="s">
        <v>845</v>
      </c>
      <c r="C248" s="59" t="s">
        <v>831</v>
      </c>
      <c r="D248" s="97"/>
      <c r="E248" s="61"/>
      <c r="F248" s="61"/>
      <c r="G248" s="57">
        <v>500</v>
      </c>
      <c r="H248" s="111"/>
    </row>
    <row r="249" spans="1:8" ht="12.75" customHeight="1" x14ac:dyDescent="0.2">
      <c r="A249" s="59">
        <v>381</v>
      </c>
      <c r="B249" s="59" t="s">
        <v>845</v>
      </c>
      <c r="C249" s="59" t="s">
        <v>831</v>
      </c>
      <c r="D249" s="97"/>
      <c r="E249" s="61"/>
      <c r="F249" s="61"/>
      <c r="G249" s="57">
        <v>500</v>
      </c>
      <c r="H249" s="111"/>
    </row>
    <row r="250" spans="1:8" ht="12.75" customHeight="1" x14ac:dyDescent="0.2">
      <c r="A250" s="59">
        <v>382</v>
      </c>
      <c r="B250" s="59" t="s">
        <v>845</v>
      </c>
      <c r="C250" s="59" t="s">
        <v>831</v>
      </c>
      <c r="D250" s="97"/>
      <c r="E250" s="61"/>
      <c r="F250" s="61"/>
      <c r="G250" s="57">
        <v>500</v>
      </c>
      <c r="H250" s="111"/>
    </row>
    <row r="251" spans="1:8" ht="12.75" customHeight="1" x14ac:dyDescent="0.2">
      <c r="A251" s="59">
        <v>383</v>
      </c>
      <c r="B251" s="59" t="s">
        <v>845</v>
      </c>
      <c r="C251" s="59" t="s">
        <v>831</v>
      </c>
      <c r="D251" s="97"/>
      <c r="E251" s="61"/>
      <c r="F251" s="61"/>
      <c r="G251" s="57">
        <v>500</v>
      </c>
      <c r="H251" s="111"/>
    </row>
    <row r="252" spans="1:8" ht="12.75" customHeight="1" x14ac:dyDescent="0.2">
      <c r="A252" s="59">
        <v>384</v>
      </c>
      <c r="B252" s="59" t="s">
        <v>845</v>
      </c>
      <c r="C252" s="59" t="s">
        <v>831</v>
      </c>
      <c r="D252" s="97"/>
      <c r="E252" s="61"/>
      <c r="F252" s="61"/>
      <c r="G252" s="57">
        <v>500</v>
      </c>
      <c r="H252" s="111"/>
    </row>
    <row r="253" spans="1:8" ht="12.75" customHeight="1" x14ac:dyDescent="0.2">
      <c r="A253" s="59">
        <v>219</v>
      </c>
      <c r="B253" s="60" t="s">
        <v>825</v>
      </c>
      <c r="C253" s="60" t="s">
        <v>821</v>
      </c>
      <c r="D253" s="97"/>
      <c r="E253" s="61"/>
      <c r="F253" s="61"/>
      <c r="G253" s="61">
        <v>600</v>
      </c>
      <c r="H253" s="112"/>
    </row>
    <row r="254" spans="1:8" ht="12.75" customHeight="1" x14ac:dyDescent="0.2">
      <c r="A254" s="59">
        <v>330</v>
      </c>
      <c r="B254" s="60" t="s">
        <v>525</v>
      </c>
      <c r="C254" s="60" t="s">
        <v>821</v>
      </c>
      <c r="D254" s="97"/>
      <c r="E254" s="61"/>
      <c r="F254" s="61"/>
      <c r="G254" s="57">
        <v>400</v>
      </c>
      <c r="H254" s="111"/>
    </row>
    <row r="255" spans="1:8" ht="12.75" customHeight="1" x14ac:dyDescent="0.2">
      <c r="A255" s="59">
        <v>437</v>
      </c>
      <c r="B255" s="60" t="s">
        <v>566</v>
      </c>
      <c r="C255" s="60" t="s">
        <v>853</v>
      </c>
      <c r="D255" s="97"/>
      <c r="E255" s="61"/>
      <c r="F255" s="61"/>
      <c r="G255" s="61">
        <v>400</v>
      </c>
      <c r="H255" s="112"/>
    </row>
    <row r="256" spans="1:8" ht="12.75" customHeight="1" x14ac:dyDescent="0.2">
      <c r="A256" s="59">
        <v>167</v>
      </c>
      <c r="B256" s="55" t="s">
        <v>508</v>
      </c>
      <c r="C256" s="55" t="s">
        <v>509</v>
      </c>
      <c r="D256" s="97"/>
      <c r="E256" s="61"/>
      <c r="F256" s="61"/>
      <c r="G256" s="57">
        <v>465</v>
      </c>
      <c r="H256" s="111"/>
    </row>
    <row r="257" spans="1:8" ht="12.75" customHeight="1" x14ac:dyDescent="0.2">
      <c r="A257" s="59">
        <v>168</v>
      </c>
      <c r="B257" s="55" t="s">
        <v>508</v>
      </c>
      <c r="C257" s="55" t="s">
        <v>509</v>
      </c>
      <c r="D257" s="97"/>
      <c r="E257" s="61"/>
      <c r="F257" s="61"/>
      <c r="G257" s="57">
        <v>465</v>
      </c>
      <c r="H257" s="111"/>
    </row>
    <row r="258" spans="1:8" ht="12.75" customHeight="1" x14ac:dyDescent="0.2">
      <c r="A258" s="59">
        <v>169</v>
      </c>
      <c r="B258" s="55" t="s">
        <v>508</v>
      </c>
      <c r="C258" s="55" t="s">
        <v>509</v>
      </c>
      <c r="D258" s="97"/>
      <c r="E258" s="61"/>
      <c r="F258" s="61"/>
      <c r="G258" s="57">
        <v>465</v>
      </c>
      <c r="H258" s="111"/>
    </row>
    <row r="259" spans="1:8" ht="12.75" customHeight="1" x14ac:dyDescent="0.2">
      <c r="A259" s="59">
        <v>170</v>
      </c>
      <c r="B259" s="55" t="s">
        <v>508</v>
      </c>
      <c r="C259" s="55" t="s">
        <v>509</v>
      </c>
      <c r="D259" s="97"/>
      <c r="E259" s="61"/>
      <c r="F259" s="61"/>
      <c r="G259" s="57">
        <v>465</v>
      </c>
      <c r="H259" s="111"/>
    </row>
    <row r="260" spans="1:8" ht="12.75" customHeight="1" x14ac:dyDescent="0.2">
      <c r="A260" s="59">
        <v>173</v>
      </c>
      <c r="B260" s="55" t="s">
        <v>508</v>
      </c>
      <c r="C260" s="55" t="s">
        <v>509</v>
      </c>
      <c r="D260" s="97"/>
      <c r="E260" s="61"/>
      <c r="F260" s="61"/>
      <c r="G260" s="57">
        <v>465</v>
      </c>
      <c r="H260" s="111"/>
    </row>
    <row r="261" spans="1:8" ht="12.75" customHeight="1" x14ac:dyDescent="0.2">
      <c r="A261" s="59">
        <v>220</v>
      </c>
      <c r="B261" s="60" t="s">
        <v>508</v>
      </c>
      <c r="C261" s="60" t="s">
        <v>821</v>
      </c>
      <c r="D261" s="97"/>
      <c r="E261" s="61"/>
      <c r="F261" s="61"/>
      <c r="G261" s="61">
        <v>465</v>
      </c>
      <c r="H261" s="112"/>
    </row>
    <row r="262" spans="1:8" ht="12.75" customHeight="1" x14ac:dyDescent="0.2">
      <c r="A262" s="59">
        <v>221</v>
      </c>
      <c r="B262" s="60" t="s">
        <v>508</v>
      </c>
      <c r="C262" s="60" t="s">
        <v>821</v>
      </c>
      <c r="D262" s="97"/>
      <c r="E262" s="61"/>
      <c r="F262" s="61"/>
      <c r="G262" s="61">
        <v>465</v>
      </c>
      <c r="H262" s="112"/>
    </row>
    <row r="263" spans="1:8" ht="12.75" customHeight="1" x14ac:dyDescent="0.2">
      <c r="A263" s="59">
        <v>222</v>
      </c>
      <c r="B263" s="60" t="s">
        <v>508</v>
      </c>
      <c r="C263" s="60" t="s">
        <v>821</v>
      </c>
      <c r="D263" s="97"/>
      <c r="E263" s="61"/>
      <c r="F263" s="61"/>
      <c r="G263" s="61">
        <v>465</v>
      </c>
      <c r="H263" s="112"/>
    </row>
    <row r="264" spans="1:8" ht="12.75" customHeight="1" x14ac:dyDescent="0.2">
      <c r="A264" s="59">
        <v>223</v>
      </c>
      <c r="B264" s="60" t="s">
        <v>508</v>
      </c>
      <c r="C264" s="60" t="s">
        <v>821</v>
      </c>
      <c r="D264" s="97"/>
      <c r="E264" s="61"/>
      <c r="F264" s="61"/>
      <c r="G264" s="61">
        <v>465</v>
      </c>
      <c r="H264" s="112"/>
    </row>
    <row r="265" spans="1:8" ht="12.75" customHeight="1" x14ac:dyDescent="0.2">
      <c r="A265" s="59">
        <v>224</v>
      </c>
      <c r="B265" s="60" t="s">
        <v>508</v>
      </c>
      <c r="C265" s="60" t="s">
        <v>821</v>
      </c>
      <c r="D265" s="97"/>
      <c r="E265" s="61"/>
      <c r="F265" s="61"/>
      <c r="G265" s="61">
        <v>465</v>
      </c>
      <c r="H265" s="112"/>
    </row>
    <row r="266" spans="1:8" ht="12.75" customHeight="1" x14ac:dyDescent="0.2">
      <c r="A266" s="59">
        <v>225</v>
      </c>
      <c r="B266" s="60" t="s">
        <v>508</v>
      </c>
      <c r="C266" s="60" t="s">
        <v>821</v>
      </c>
      <c r="D266" s="97"/>
      <c r="E266" s="61"/>
      <c r="F266" s="61"/>
      <c r="G266" s="61">
        <v>465</v>
      </c>
      <c r="H266" s="112"/>
    </row>
    <row r="267" spans="1:8" ht="12.75" customHeight="1" x14ac:dyDescent="0.2">
      <c r="A267" s="59">
        <v>226</v>
      </c>
      <c r="B267" s="60" t="s">
        <v>508</v>
      </c>
      <c r="C267" s="60" t="s">
        <v>821</v>
      </c>
      <c r="D267" s="97"/>
      <c r="E267" s="61"/>
      <c r="F267" s="61"/>
      <c r="G267" s="61">
        <v>465</v>
      </c>
      <c r="H267" s="112"/>
    </row>
    <row r="268" spans="1:8" ht="12.75" customHeight="1" x14ac:dyDescent="0.2">
      <c r="A268" s="59">
        <v>227</v>
      </c>
      <c r="B268" s="60" t="s">
        <v>508</v>
      </c>
      <c r="C268" s="60" t="s">
        <v>821</v>
      </c>
      <c r="D268" s="97"/>
      <c r="E268" s="61"/>
      <c r="F268" s="61"/>
      <c r="G268" s="61">
        <v>465</v>
      </c>
      <c r="H268" s="112"/>
    </row>
    <row r="269" spans="1:8" ht="12.75" customHeight="1" x14ac:dyDescent="0.2">
      <c r="A269" s="59">
        <v>228</v>
      </c>
      <c r="B269" s="60" t="s">
        <v>508</v>
      </c>
      <c r="C269" s="60" t="s">
        <v>821</v>
      </c>
      <c r="D269" s="97"/>
      <c r="E269" s="61"/>
      <c r="F269" s="61"/>
      <c r="G269" s="61">
        <v>465</v>
      </c>
      <c r="H269" s="112"/>
    </row>
    <row r="270" spans="1:8" ht="12.75" customHeight="1" x14ac:dyDescent="0.2">
      <c r="A270" s="59">
        <v>229</v>
      </c>
      <c r="B270" s="60" t="s">
        <v>508</v>
      </c>
      <c r="C270" s="60" t="s">
        <v>821</v>
      </c>
      <c r="D270" s="97"/>
      <c r="E270" s="61"/>
      <c r="F270" s="61"/>
      <c r="G270" s="61">
        <v>465</v>
      </c>
      <c r="H270" s="112"/>
    </row>
    <row r="271" spans="1:8" ht="12.75" customHeight="1" x14ac:dyDescent="0.2">
      <c r="A271" s="59">
        <v>230</v>
      </c>
      <c r="B271" s="60" t="s">
        <v>508</v>
      </c>
      <c r="C271" s="60" t="s">
        <v>821</v>
      </c>
      <c r="D271" s="97"/>
      <c r="E271" s="61"/>
      <c r="F271" s="61"/>
      <c r="G271" s="61">
        <v>465</v>
      </c>
      <c r="H271" s="112"/>
    </row>
    <row r="272" spans="1:8" ht="12.75" customHeight="1" x14ac:dyDescent="0.2">
      <c r="A272" s="59">
        <v>231</v>
      </c>
      <c r="B272" s="60" t="s">
        <v>508</v>
      </c>
      <c r="C272" s="60" t="s">
        <v>821</v>
      </c>
      <c r="D272" s="97"/>
      <c r="E272" s="61"/>
      <c r="F272" s="61"/>
      <c r="G272" s="61">
        <v>465</v>
      </c>
      <c r="H272" s="112"/>
    </row>
    <row r="273" spans="1:8" ht="12.75" customHeight="1" x14ac:dyDescent="0.2">
      <c r="A273" s="59">
        <v>232</v>
      </c>
      <c r="B273" s="60" t="s">
        <v>508</v>
      </c>
      <c r="C273" s="60" t="s">
        <v>821</v>
      </c>
      <c r="D273" s="97"/>
      <c r="E273" s="61"/>
      <c r="F273" s="61"/>
      <c r="G273" s="61">
        <v>465</v>
      </c>
      <c r="H273" s="112"/>
    </row>
    <row r="274" spans="1:8" ht="12.75" customHeight="1" x14ac:dyDescent="0.2">
      <c r="A274" s="59">
        <v>233</v>
      </c>
      <c r="B274" s="60" t="s">
        <v>508</v>
      </c>
      <c r="C274" s="60" t="s">
        <v>821</v>
      </c>
      <c r="D274" s="97"/>
      <c r="E274" s="61"/>
      <c r="F274" s="61"/>
      <c r="G274" s="61">
        <v>465</v>
      </c>
      <c r="H274" s="112"/>
    </row>
    <row r="275" spans="1:8" ht="12.75" customHeight="1" x14ac:dyDescent="0.2">
      <c r="A275" s="59">
        <v>234</v>
      </c>
      <c r="B275" s="60" t="s">
        <v>508</v>
      </c>
      <c r="C275" s="60" t="s">
        <v>821</v>
      </c>
      <c r="D275" s="97"/>
      <c r="E275" s="61"/>
      <c r="F275" s="61"/>
      <c r="G275" s="61">
        <v>465</v>
      </c>
      <c r="H275" s="112"/>
    </row>
    <row r="276" spans="1:8" ht="12.75" customHeight="1" x14ac:dyDescent="0.2">
      <c r="A276" s="59">
        <v>235</v>
      </c>
      <c r="B276" s="60" t="s">
        <v>508</v>
      </c>
      <c r="C276" s="60" t="s">
        <v>821</v>
      </c>
      <c r="D276" s="97"/>
      <c r="E276" s="61"/>
      <c r="F276" s="61"/>
      <c r="G276" s="61">
        <v>425</v>
      </c>
      <c r="H276" s="112"/>
    </row>
    <row r="277" spans="1:8" ht="12.75" customHeight="1" x14ac:dyDescent="0.2">
      <c r="A277" s="59">
        <v>236</v>
      </c>
      <c r="B277" s="60" t="s">
        <v>508</v>
      </c>
      <c r="C277" s="60" t="s">
        <v>821</v>
      </c>
      <c r="D277" s="97"/>
      <c r="E277" s="61"/>
      <c r="F277" s="61"/>
      <c r="G277" s="61">
        <v>465</v>
      </c>
      <c r="H277" s="112"/>
    </row>
    <row r="278" spans="1:8" ht="12.75" customHeight="1" x14ac:dyDescent="0.2">
      <c r="A278" s="59">
        <v>237</v>
      </c>
      <c r="B278" s="60" t="s">
        <v>508</v>
      </c>
      <c r="C278" s="60" t="s">
        <v>821</v>
      </c>
      <c r="D278" s="97"/>
      <c r="E278" s="61"/>
      <c r="F278" s="61"/>
      <c r="G278" s="61">
        <v>465</v>
      </c>
      <c r="H278" s="112"/>
    </row>
    <row r="279" spans="1:8" ht="12.75" customHeight="1" x14ac:dyDescent="0.2">
      <c r="A279" s="59">
        <v>238</v>
      </c>
      <c r="B279" s="60" t="s">
        <v>508</v>
      </c>
      <c r="C279" s="60" t="s">
        <v>821</v>
      </c>
      <c r="D279" s="97"/>
      <c r="E279" s="61"/>
      <c r="F279" s="61"/>
      <c r="G279" s="61">
        <v>465</v>
      </c>
      <c r="H279" s="112"/>
    </row>
    <row r="280" spans="1:8" ht="12.75" customHeight="1" x14ac:dyDescent="0.2">
      <c r="A280" s="59">
        <v>239</v>
      </c>
      <c r="B280" s="60" t="s">
        <v>508</v>
      </c>
      <c r="C280" s="60" t="s">
        <v>821</v>
      </c>
      <c r="D280" s="97"/>
      <c r="E280" s="61"/>
      <c r="F280" s="61"/>
      <c r="G280" s="61">
        <v>465</v>
      </c>
      <c r="H280" s="112"/>
    </row>
    <row r="281" spans="1:8" ht="12.75" customHeight="1" x14ac:dyDescent="0.2">
      <c r="A281" s="59">
        <v>240</v>
      </c>
      <c r="B281" s="60" t="s">
        <v>508</v>
      </c>
      <c r="C281" s="60" t="s">
        <v>821</v>
      </c>
      <c r="D281" s="97"/>
      <c r="E281" s="61"/>
      <c r="F281" s="61"/>
      <c r="G281" s="61">
        <v>465</v>
      </c>
      <c r="H281" s="112"/>
    </row>
    <row r="282" spans="1:8" ht="12.75" customHeight="1" x14ac:dyDescent="0.2">
      <c r="A282" s="59">
        <v>241</v>
      </c>
      <c r="B282" s="60" t="s">
        <v>508</v>
      </c>
      <c r="C282" s="60" t="s">
        <v>821</v>
      </c>
      <c r="D282" s="97"/>
      <c r="E282" s="61"/>
      <c r="F282" s="61"/>
      <c r="G282" s="61">
        <v>465</v>
      </c>
      <c r="H282" s="112"/>
    </row>
    <row r="283" spans="1:8" ht="12.75" customHeight="1" x14ac:dyDescent="0.2">
      <c r="A283" s="59">
        <v>242</v>
      </c>
      <c r="B283" s="86" t="s">
        <v>508</v>
      </c>
      <c r="C283" s="60" t="s">
        <v>821</v>
      </c>
      <c r="D283" s="97"/>
      <c r="E283" s="61"/>
      <c r="F283" s="61"/>
      <c r="G283" s="61">
        <v>465</v>
      </c>
      <c r="H283" s="112"/>
    </row>
    <row r="284" spans="1:8" ht="12.75" customHeight="1" x14ac:dyDescent="0.2">
      <c r="A284" s="59">
        <v>264</v>
      </c>
      <c r="B284" s="60" t="s">
        <v>508</v>
      </c>
      <c r="C284" s="60" t="s">
        <v>831</v>
      </c>
      <c r="D284" s="97"/>
      <c r="E284" s="61"/>
      <c r="F284" s="61"/>
      <c r="G284" s="61">
        <v>465</v>
      </c>
      <c r="H284" s="112"/>
    </row>
    <row r="285" spans="1:8" ht="12.75" customHeight="1" x14ac:dyDescent="0.2">
      <c r="A285" s="59">
        <v>265</v>
      </c>
      <c r="B285" s="60" t="s">
        <v>508</v>
      </c>
      <c r="C285" s="60" t="s">
        <v>831</v>
      </c>
      <c r="D285" s="97"/>
      <c r="E285" s="61"/>
      <c r="F285" s="61"/>
      <c r="G285" s="61">
        <v>465</v>
      </c>
      <c r="H285" s="112"/>
    </row>
    <row r="286" spans="1:8" ht="12.75" customHeight="1" x14ac:dyDescent="0.2">
      <c r="A286" s="59">
        <v>307</v>
      </c>
      <c r="B286" s="60" t="s">
        <v>508</v>
      </c>
      <c r="C286" s="60" t="s">
        <v>494</v>
      </c>
      <c r="D286" s="97"/>
      <c r="E286" s="61"/>
      <c r="F286" s="61"/>
      <c r="G286" s="61">
        <v>350</v>
      </c>
      <c r="H286" s="112"/>
    </row>
    <row r="287" spans="1:8" ht="12.75" customHeight="1" x14ac:dyDescent="0.2">
      <c r="A287" s="59">
        <v>331</v>
      </c>
      <c r="B287" s="59" t="s">
        <v>508</v>
      </c>
      <c r="C287" s="59" t="s">
        <v>821</v>
      </c>
      <c r="D287" s="97"/>
      <c r="E287" s="61"/>
      <c r="F287" s="61"/>
      <c r="G287" s="57">
        <v>350</v>
      </c>
      <c r="H287" s="111"/>
    </row>
    <row r="288" spans="1:8" ht="12.75" customHeight="1" x14ac:dyDescent="0.2">
      <c r="A288" s="59">
        <v>332</v>
      </c>
      <c r="B288" s="59" t="s">
        <v>508</v>
      </c>
      <c r="C288" s="59" t="s">
        <v>821</v>
      </c>
      <c r="D288" s="97"/>
      <c r="E288" s="61"/>
      <c r="F288" s="61"/>
      <c r="G288" s="57">
        <v>350</v>
      </c>
      <c r="H288" s="111"/>
    </row>
    <row r="289" spans="1:8" ht="12.75" customHeight="1" x14ac:dyDescent="0.2">
      <c r="A289" s="59">
        <v>333</v>
      </c>
      <c r="B289" s="59" t="s">
        <v>508</v>
      </c>
      <c r="C289" s="59" t="s">
        <v>821</v>
      </c>
      <c r="D289" s="97"/>
      <c r="E289" s="61"/>
      <c r="F289" s="61"/>
      <c r="G289" s="57">
        <v>350</v>
      </c>
      <c r="H289" s="111"/>
    </row>
    <row r="290" spans="1:8" ht="12.75" customHeight="1" x14ac:dyDescent="0.2">
      <c r="A290" s="59">
        <v>334</v>
      </c>
      <c r="B290" s="59" t="s">
        <v>508</v>
      </c>
      <c r="C290" s="59" t="s">
        <v>821</v>
      </c>
      <c r="D290" s="97"/>
      <c r="E290" s="61"/>
      <c r="F290" s="61"/>
      <c r="G290" s="57">
        <v>465</v>
      </c>
      <c r="H290" s="111"/>
    </row>
    <row r="291" spans="1:8" ht="12.75" customHeight="1" x14ac:dyDescent="0.2">
      <c r="A291" s="59">
        <v>335</v>
      </c>
      <c r="B291" s="59" t="s">
        <v>508</v>
      </c>
      <c r="C291" s="59" t="s">
        <v>821</v>
      </c>
      <c r="D291" s="97"/>
      <c r="E291" s="61"/>
      <c r="F291" s="61"/>
      <c r="G291" s="61">
        <v>465</v>
      </c>
      <c r="H291" s="112"/>
    </row>
    <row r="292" spans="1:8" ht="12.75" customHeight="1" x14ac:dyDescent="0.2">
      <c r="A292" s="59">
        <v>336</v>
      </c>
      <c r="B292" s="59" t="s">
        <v>508</v>
      </c>
      <c r="C292" s="59" t="s">
        <v>821</v>
      </c>
      <c r="D292" s="97"/>
      <c r="E292" s="61"/>
      <c r="F292" s="61"/>
      <c r="G292" s="61">
        <v>465</v>
      </c>
      <c r="H292" s="112"/>
    </row>
    <row r="293" spans="1:8" ht="12.75" customHeight="1" x14ac:dyDescent="0.2">
      <c r="A293" s="59">
        <v>337</v>
      </c>
      <c r="B293" s="59" t="s">
        <v>508</v>
      </c>
      <c r="C293" s="59" t="s">
        <v>821</v>
      </c>
      <c r="D293" s="97"/>
      <c r="E293" s="61"/>
      <c r="F293" s="61"/>
      <c r="G293" s="61">
        <v>465</v>
      </c>
      <c r="H293" s="112"/>
    </row>
    <row r="294" spans="1:8" ht="12.75" customHeight="1" x14ac:dyDescent="0.2">
      <c r="A294" s="59">
        <v>338</v>
      </c>
      <c r="B294" s="59" t="s">
        <v>508</v>
      </c>
      <c r="C294" s="59" t="s">
        <v>821</v>
      </c>
      <c r="D294" s="97"/>
      <c r="E294" s="61"/>
      <c r="F294" s="61"/>
      <c r="G294" s="61">
        <v>465</v>
      </c>
      <c r="H294" s="112"/>
    </row>
    <row r="295" spans="1:8" ht="12.75" customHeight="1" x14ac:dyDescent="0.2">
      <c r="A295" s="59">
        <v>339</v>
      </c>
      <c r="B295" s="60" t="s">
        <v>508</v>
      </c>
      <c r="C295" s="60" t="s">
        <v>821</v>
      </c>
      <c r="D295" s="97"/>
      <c r="E295" s="61"/>
      <c r="F295" s="61"/>
      <c r="G295" s="61">
        <v>465</v>
      </c>
      <c r="H295" s="112"/>
    </row>
    <row r="296" spans="1:8" ht="12.75" customHeight="1" x14ac:dyDescent="0.2">
      <c r="A296" s="59">
        <v>340</v>
      </c>
      <c r="B296" s="60" t="s">
        <v>508</v>
      </c>
      <c r="C296" s="60" t="s">
        <v>821</v>
      </c>
      <c r="D296" s="97"/>
      <c r="E296" s="61"/>
      <c r="F296" s="61"/>
      <c r="G296" s="61">
        <v>465</v>
      </c>
      <c r="H296" s="112"/>
    </row>
    <row r="297" spans="1:8" ht="12.75" customHeight="1" x14ac:dyDescent="0.2">
      <c r="A297" s="59">
        <v>341</v>
      </c>
      <c r="B297" s="60" t="s">
        <v>508</v>
      </c>
      <c r="C297" s="60" t="s">
        <v>821</v>
      </c>
      <c r="D297" s="97"/>
      <c r="E297" s="61"/>
      <c r="F297" s="61"/>
      <c r="G297" s="61">
        <v>465</v>
      </c>
      <c r="H297" s="112"/>
    </row>
    <row r="298" spans="1:8" ht="12.75" customHeight="1" x14ac:dyDescent="0.2">
      <c r="A298" s="59">
        <v>342</v>
      </c>
      <c r="B298" s="60" t="s">
        <v>508</v>
      </c>
      <c r="C298" s="60" t="s">
        <v>821</v>
      </c>
      <c r="D298" s="97"/>
      <c r="E298" s="61"/>
      <c r="F298" s="61"/>
      <c r="G298" s="61">
        <v>465</v>
      </c>
      <c r="H298" s="112"/>
    </row>
    <row r="299" spans="1:8" ht="12.75" customHeight="1" x14ac:dyDescent="0.2">
      <c r="A299" s="59">
        <v>343</v>
      </c>
      <c r="B299" s="60" t="s">
        <v>508</v>
      </c>
      <c r="C299" s="60" t="s">
        <v>821</v>
      </c>
      <c r="D299" s="97"/>
      <c r="E299" s="61"/>
      <c r="F299" s="61"/>
      <c r="G299" s="61">
        <v>465</v>
      </c>
      <c r="H299" s="112"/>
    </row>
    <row r="300" spans="1:8" ht="12.75" customHeight="1" x14ac:dyDescent="0.2">
      <c r="A300" s="59">
        <v>344</v>
      </c>
      <c r="B300" s="60" t="s">
        <v>508</v>
      </c>
      <c r="C300" s="60" t="s">
        <v>821</v>
      </c>
      <c r="D300" s="97"/>
      <c r="E300" s="61"/>
      <c r="F300" s="61"/>
      <c r="G300" s="61">
        <v>465</v>
      </c>
      <c r="H300" s="112"/>
    </row>
    <row r="301" spans="1:8" ht="12.75" customHeight="1" x14ac:dyDescent="0.2">
      <c r="A301" s="59">
        <v>172</v>
      </c>
      <c r="B301" s="56" t="s">
        <v>510</v>
      </c>
      <c r="C301" s="55" t="s">
        <v>509</v>
      </c>
      <c r="D301" s="97"/>
      <c r="E301" s="61"/>
      <c r="F301" s="61"/>
      <c r="G301" s="57">
        <v>350</v>
      </c>
      <c r="H301" s="111"/>
    </row>
    <row r="302" spans="1:8" ht="12.75" customHeight="1" x14ac:dyDescent="0.2">
      <c r="A302" s="59">
        <v>174</v>
      </c>
      <c r="B302" s="56" t="s">
        <v>510</v>
      </c>
      <c r="C302" s="55" t="s">
        <v>509</v>
      </c>
      <c r="D302" s="97"/>
      <c r="E302" s="61"/>
      <c r="F302" s="61"/>
      <c r="G302" s="57">
        <v>350</v>
      </c>
      <c r="H302" s="111"/>
    </row>
    <row r="303" spans="1:8" ht="12.75" customHeight="1" x14ac:dyDescent="0.2">
      <c r="A303" s="59">
        <v>175</v>
      </c>
      <c r="B303" s="56" t="s">
        <v>510</v>
      </c>
      <c r="C303" s="55" t="s">
        <v>509</v>
      </c>
      <c r="D303" s="97"/>
      <c r="E303" s="61"/>
      <c r="F303" s="61"/>
      <c r="G303" s="57">
        <v>350</v>
      </c>
      <c r="H303" s="111"/>
    </row>
    <row r="304" spans="1:8" ht="12.75" customHeight="1" x14ac:dyDescent="0.2">
      <c r="A304" s="59">
        <v>176</v>
      </c>
      <c r="B304" s="56" t="s">
        <v>510</v>
      </c>
      <c r="C304" s="55" t="s">
        <v>509</v>
      </c>
      <c r="D304" s="97"/>
      <c r="E304" s="61"/>
      <c r="F304" s="61"/>
      <c r="G304" s="57">
        <v>350</v>
      </c>
      <c r="H304" s="111"/>
    </row>
    <row r="305" spans="1:8" ht="12.75" customHeight="1" x14ac:dyDescent="0.2">
      <c r="A305" s="59">
        <v>177</v>
      </c>
      <c r="B305" s="56" t="s">
        <v>510</v>
      </c>
      <c r="C305" s="55" t="s">
        <v>509</v>
      </c>
      <c r="D305" s="97"/>
      <c r="E305" s="61"/>
      <c r="F305" s="61"/>
      <c r="G305" s="57">
        <v>350</v>
      </c>
      <c r="H305" s="111"/>
    </row>
    <row r="306" spans="1:8" ht="12.75" customHeight="1" x14ac:dyDescent="0.2">
      <c r="A306" s="59">
        <v>178</v>
      </c>
      <c r="B306" s="56" t="s">
        <v>510</v>
      </c>
      <c r="C306" s="55" t="s">
        <v>509</v>
      </c>
      <c r="D306" s="97"/>
      <c r="E306" s="61"/>
      <c r="F306" s="61"/>
      <c r="G306" s="57">
        <v>350</v>
      </c>
      <c r="H306" s="111"/>
    </row>
    <row r="307" spans="1:8" ht="12.75" customHeight="1" x14ac:dyDescent="0.2">
      <c r="A307" s="59">
        <v>179</v>
      </c>
      <c r="B307" s="56" t="s">
        <v>510</v>
      </c>
      <c r="C307" s="55" t="s">
        <v>509</v>
      </c>
      <c r="D307" s="97"/>
      <c r="E307" s="61"/>
      <c r="F307" s="61"/>
      <c r="G307" s="57">
        <v>350</v>
      </c>
      <c r="H307" s="111"/>
    </row>
    <row r="308" spans="1:8" ht="12.75" customHeight="1" x14ac:dyDescent="0.2">
      <c r="A308" s="59">
        <v>180</v>
      </c>
      <c r="B308" s="56" t="s">
        <v>510</v>
      </c>
      <c r="C308" s="55" t="s">
        <v>509</v>
      </c>
      <c r="D308" s="97"/>
      <c r="E308" s="61"/>
      <c r="F308" s="61"/>
      <c r="G308" s="57">
        <v>350</v>
      </c>
      <c r="H308" s="111"/>
    </row>
    <row r="309" spans="1:8" ht="12.75" customHeight="1" x14ac:dyDescent="0.2">
      <c r="A309" s="59">
        <v>181</v>
      </c>
      <c r="B309" s="56" t="s">
        <v>510</v>
      </c>
      <c r="C309" s="55" t="s">
        <v>509</v>
      </c>
      <c r="D309" s="97"/>
      <c r="E309" s="61"/>
      <c r="F309" s="61"/>
      <c r="G309" s="57">
        <v>350</v>
      </c>
      <c r="H309" s="111"/>
    </row>
    <row r="310" spans="1:8" ht="12.75" customHeight="1" x14ac:dyDescent="0.2">
      <c r="A310" s="59">
        <v>182</v>
      </c>
      <c r="B310" s="56" t="s">
        <v>510</v>
      </c>
      <c r="C310" s="55" t="s">
        <v>509</v>
      </c>
      <c r="D310" s="97"/>
      <c r="E310" s="61"/>
      <c r="F310" s="61"/>
      <c r="G310" s="57">
        <v>350</v>
      </c>
      <c r="H310" s="111"/>
    </row>
    <row r="311" spans="1:8" ht="12.75" customHeight="1" x14ac:dyDescent="0.2">
      <c r="A311" s="59">
        <v>183</v>
      </c>
      <c r="B311" s="56" t="s">
        <v>510</v>
      </c>
      <c r="C311" s="55" t="s">
        <v>509</v>
      </c>
      <c r="D311" s="97"/>
      <c r="E311" s="61"/>
      <c r="F311" s="61"/>
      <c r="G311" s="57">
        <v>350</v>
      </c>
      <c r="H311" s="111"/>
    </row>
    <row r="312" spans="1:8" ht="12.75" customHeight="1" x14ac:dyDescent="0.2">
      <c r="A312" s="59">
        <v>184</v>
      </c>
      <c r="B312" s="56" t="s">
        <v>510</v>
      </c>
      <c r="C312" s="55" t="s">
        <v>509</v>
      </c>
      <c r="D312" s="97"/>
      <c r="E312" s="61"/>
      <c r="F312" s="61"/>
      <c r="G312" s="57">
        <v>350</v>
      </c>
      <c r="H312" s="111"/>
    </row>
    <row r="313" spans="1:8" ht="12.75" customHeight="1" x14ac:dyDescent="0.2">
      <c r="A313" s="59">
        <v>185</v>
      </c>
      <c r="B313" s="56" t="s">
        <v>510</v>
      </c>
      <c r="C313" s="55" t="s">
        <v>816</v>
      </c>
      <c r="D313" s="97"/>
      <c r="E313" s="61"/>
      <c r="F313" s="61"/>
      <c r="G313" s="57">
        <v>350</v>
      </c>
      <c r="H313" s="111"/>
    </row>
    <row r="314" spans="1:8" ht="12.75" customHeight="1" x14ac:dyDescent="0.2">
      <c r="A314" s="59">
        <v>186</v>
      </c>
      <c r="B314" s="56" t="s">
        <v>510</v>
      </c>
      <c r="C314" s="55" t="s">
        <v>816</v>
      </c>
      <c r="D314" s="97"/>
      <c r="E314" s="61"/>
      <c r="F314" s="61"/>
      <c r="G314" s="57">
        <v>350</v>
      </c>
      <c r="H314" s="111"/>
    </row>
    <row r="315" spans="1:8" ht="12.75" customHeight="1" x14ac:dyDescent="0.2">
      <c r="A315" s="59">
        <v>187</v>
      </c>
      <c r="B315" s="56" t="s">
        <v>510</v>
      </c>
      <c r="C315" s="55" t="s">
        <v>816</v>
      </c>
      <c r="D315" s="97"/>
      <c r="E315" s="61"/>
      <c r="F315" s="61"/>
      <c r="G315" s="57">
        <v>350</v>
      </c>
      <c r="H315" s="111"/>
    </row>
    <row r="316" spans="1:8" ht="12.75" customHeight="1" x14ac:dyDescent="0.2">
      <c r="A316" s="59">
        <v>188</v>
      </c>
      <c r="B316" s="56" t="s">
        <v>510</v>
      </c>
      <c r="C316" s="55" t="s">
        <v>816</v>
      </c>
      <c r="D316" s="97"/>
      <c r="E316" s="61"/>
      <c r="F316" s="61"/>
      <c r="G316" s="57">
        <v>350</v>
      </c>
      <c r="H316" s="111"/>
    </row>
    <row r="317" spans="1:8" ht="12.75" customHeight="1" x14ac:dyDescent="0.2">
      <c r="A317" s="59">
        <v>189</v>
      </c>
      <c r="B317" s="56" t="s">
        <v>510</v>
      </c>
      <c r="C317" s="55" t="s">
        <v>816</v>
      </c>
      <c r="D317" s="97"/>
      <c r="E317" s="61"/>
      <c r="F317" s="61"/>
      <c r="G317" s="57">
        <v>350</v>
      </c>
      <c r="H317" s="111"/>
    </row>
    <row r="318" spans="1:8" ht="12.75" customHeight="1" x14ac:dyDescent="0.2">
      <c r="A318" s="59">
        <v>190</v>
      </c>
      <c r="B318" s="56" t="s">
        <v>510</v>
      </c>
      <c r="C318" s="55" t="s">
        <v>817</v>
      </c>
      <c r="D318" s="97"/>
      <c r="E318" s="61"/>
      <c r="F318" s="61"/>
      <c r="G318" s="57">
        <v>300</v>
      </c>
      <c r="H318" s="111"/>
    </row>
    <row r="319" spans="1:8" ht="12.75" customHeight="1" x14ac:dyDescent="0.2">
      <c r="A319" s="59">
        <v>191</v>
      </c>
      <c r="B319" s="56" t="s">
        <v>510</v>
      </c>
      <c r="C319" s="55" t="s">
        <v>817</v>
      </c>
      <c r="D319" s="97"/>
      <c r="E319" s="61"/>
      <c r="F319" s="61"/>
      <c r="G319" s="57">
        <v>350</v>
      </c>
      <c r="H319" s="111"/>
    </row>
    <row r="320" spans="1:8" ht="12.75" customHeight="1" x14ac:dyDescent="0.2">
      <c r="A320" s="59">
        <v>192</v>
      </c>
      <c r="B320" s="56" t="s">
        <v>510</v>
      </c>
      <c r="C320" s="55" t="s">
        <v>817</v>
      </c>
      <c r="D320" s="97"/>
      <c r="E320" s="61"/>
      <c r="F320" s="61"/>
      <c r="G320" s="57">
        <v>350</v>
      </c>
      <c r="H320" s="111"/>
    </row>
    <row r="321" spans="1:8" ht="12.75" customHeight="1" x14ac:dyDescent="0.2">
      <c r="A321" s="59">
        <v>193</v>
      </c>
      <c r="B321" s="56" t="s">
        <v>510</v>
      </c>
      <c r="C321" s="55" t="s">
        <v>817</v>
      </c>
      <c r="D321" s="97"/>
      <c r="E321" s="61"/>
      <c r="F321" s="61"/>
      <c r="G321" s="57">
        <v>350</v>
      </c>
      <c r="H321" s="111"/>
    </row>
    <row r="322" spans="1:8" ht="12.75" customHeight="1" x14ac:dyDescent="0.2">
      <c r="A322" s="59">
        <v>194</v>
      </c>
      <c r="B322" s="56" t="s">
        <v>510</v>
      </c>
      <c r="C322" s="55" t="s">
        <v>817</v>
      </c>
      <c r="D322" s="97"/>
      <c r="E322" s="61"/>
      <c r="F322" s="61"/>
      <c r="G322" s="57">
        <v>350</v>
      </c>
      <c r="H322" s="111"/>
    </row>
    <row r="323" spans="1:8" ht="12.75" customHeight="1" x14ac:dyDescent="0.2">
      <c r="A323" s="59">
        <v>195</v>
      </c>
      <c r="B323" s="56" t="s">
        <v>510</v>
      </c>
      <c r="C323" s="55" t="s">
        <v>817</v>
      </c>
      <c r="D323" s="97"/>
      <c r="E323" s="61"/>
      <c r="F323" s="61"/>
      <c r="G323" s="57">
        <v>350</v>
      </c>
      <c r="H323" s="111"/>
    </row>
    <row r="324" spans="1:8" ht="12.75" customHeight="1" x14ac:dyDescent="0.2">
      <c r="A324" s="59">
        <v>196</v>
      </c>
      <c r="B324" s="56" t="s">
        <v>510</v>
      </c>
      <c r="C324" s="55" t="s">
        <v>817</v>
      </c>
      <c r="D324" s="97"/>
      <c r="E324" s="61"/>
      <c r="F324" s="61"/>
      <c r="G324" s="57">
        <v>350</v>
      </c>
      <c r="H324" s="111"/>
    </row>
    <row r="325" spans="1:8" ht="12.75" customHeight="1" x14ac:dyDescent="0.2">
      <c r="A325" s="59">
        <v>197</v>
      </c>
      <c r="B325" s="56" t="s">
        <v>510</v>
      </c>
      <c r="C325" s="55" t="s">
        <v>817</v>
      </c>
      <c r="D325" s="97"/>
      <c r="E325" s="61"/>
      <c r="F325" s="61"/>
      <c r="G325" s="57">
        <v>350</v>
      </c>
      <c r="H325" s="111"/>
    </row>
    <row r="326" spans="1:8" ht="12.75" customHeight="1" x14ac:dyDescent="0.2">
      <c r="A326" s="59">
        <v>198</v>
      </c>
      <c r="B326" s="56" t="s">
        <v>510</v>
      </c>
      <c r="C326" s="55" t="s">
        <v>817</v>
      </c>
      <c r="D326" s="97"/>
      <c r="E326" s="61"/>
      <c r="F326" s="61"/>
      <c r="G326" s="57">
        <v>350</v>
      </c>
      <c r="H326" s="111"/>
    </row>
    <row r="327" spans="1:8" ht="12.75" customHeight="1" x14ac:dyDescent="0.2">
      <c r="A327" s="59">
        <v>199</v>
      </c>
      <c r="B327" s="56" t="s">
        <v>510</v>
      </c>
      <c r="C327" s="55" t="s">
        <v>817</v>
      </c>
      <c r="D327" s="97"/>
      <c r="E327" s="61"/>
      <c r="F327" s="61"/>
      <c r="G327" s="57">
        <v>350</v>
      </c>
      <c r="H327" s="111"/>
    </row>
    <row r="328" spans="1:8" ht="12.75" customHeight="1" x14ac:dyDescent="0.2">
      <c r="A328" s="59">
        <v>286</v>
      </c>
      <c r="B328" s="60" t="s">
        <v>510</v>
      </c>
      <c r="C328" s="60" t="s">
        <v>558</v>
      </c>
      <c r="D328" s="97"/>
      <c r="E328" s="61"/>
      <c r="F328" s="61"/>
      <c r="G328" s="61">
        <v>350</v>
      </c>
      <c r="H328" s="112"/>
    </row>
    <row r="329" spans="1:8" ht="12.75" customHeight="1" x14ac:dyDescent="0.2">
      <c r="A329" s="59">
        <v>287</v>
      </c>
      <c r="B329" s="60" t="s">
        <v>510</v>
      </c>
      <c r="C329" s="60" t="s">
        <v>558</v>
      </c>
      <c r="D329" s="97"/>
      <c r="E329" s="61"/>
      <c r="F329" s="61"/>
      <c r="G329" s="61">
        <v>350</v>
      </c>
      <c r="H329" s="112"/>
    </row>
    <row r="330" spans="1:8" ht="12.75" customHeight="1" x14ac:dyDescent="0.2">
      <c r="A330" s="59">
        <v>288</v>
      </c>
      <c r="B330" s="60" t="s">
        <v>510</v>
      </c>
      <c r="C330" s="60" t="s">
        <v>558</v>
      </c>
      <c r="D330" s="97"/>
      <c r="E330" s="61"/>
      <c r="F330" s="61"/>
      <c r="G330" s="61">
        <v>353</v>
      </c>
      <c r="H330" s="112"/>
    </row>
    <row r="331" spans="1:8" ht="12.75" customHeight="1" x14ac:dyDescent="0.2">
      <c r="A331" s="59">
        <v>289</v>
      </c>
      <c r="B331" s="60" t="s">
        <v>510</v>
      </c>
      <c r="C331" s="60" t="s">
        <v>558</v>
      </c>
      <c r="D331" s="97"/>
      <c r="E331" s="61"/>
      <c r="F331" s="61"/>
      <c r="G331" s="61">
        <v>350</v>
      </c>
      <c r="H331" s="112"/>
    </row>
    <row r="332" spans="1:8" ht="12.75" customHeight="1" x14ac:dyDescent="0.2">
      <c r="A332" s="59">
        <v>290</v>
      </c>
      <c r="B332" s="60" t="s">
        <v>510</v>
      </c>
      <c r="C332" s="60" t="s">
        <v>558</v>
      </c>
      <c r="D332" s="97"/>
      <c r="E332" s="61"/>
      <c r="F332" s="61"/>
      <c r="G332" s="61">
        <v>350</v>
      </c>
      <c r="H332" s="112"/>
    </row>
    <row r="333" spans="1:8" ht="12.75" customHeight="1" x14ac:dyDescent="0.2">
      <c r="A333" s="59">
        <v>291</v>
      </c>
      <c r="B333" s="60" t="s">
        <v>510</v>
      </c>
      <c r="C333" s="60" t="s">
        <v>558</v>
      </c>
      <c r="D333" s="97"/>
      <c r="E333" s="61"/>
      <c r="F333" s="61"/>
      <c r="G333" s="61">
        <v>350</v>
      </c>
      <c r="H333" s="112"/>
    </row>
    <row r="334" spans="1:8" ht="12.75" customHeight="1" x14ac:dyDescent="0.2">
      <c r="A334" s="59">
        <v>292</v>
      </c>
      <c r="B334" s="60" t="s">
        <v>510</v>
      </c>
      <c r="C334" s="60" t="s">
        <v>558</v>
      </c>
      <c r="D334" s="97"/>
      <c r="E334" s="61"/>
      <c r="F334" s="61"/>
      <c r="G334" s="61">
        <v>350</v>
      </c>
      <c r="H334" s="112"/>
    </row>
    <row r="335" spans="1:8" ht="12.75" customHeight="1" x14ac:dyDescent="0.2">
      <c r="A335" s="59">
        <v>293</v>
      </c>
      <c r="B335" s="60" t="s">
        <v>510</v>
      </c>
      <c r="C335" s="60" t="s">
        <v>558</v>
      </c>
      <c r="D335" s="97"/>
      <c r="E335" s="61"/>
      <c r="F335" s="61"/>
      <c r="G335" s="61">
        <v>350</v>
      </c>
      <c r="H335" s="112"/>
    </row>
    <row r="336" spans="1:8" ht="12.75" customHeight="1" x14ac:dyDescent="0.2">
      <c r="A336" s="59">
        <v>294</v>
      </c>
      <c r="B336" s="60" t="s">
        <v>510</v>
      </c>
      <c r="C336" s="60" t="s">
        <v>558</v>
      </c>
      <c r="D336" s="97"/>
      <c r="E336" s="61"/>
      <c r="F336" s="61"/>
      <c r="G336" s="61">
        <v>350</v>
      </c>
      <c r="H336" s="112"/>
    </row>
    <row r="337" spans="1:8" ht="12.75" customHeight="1" x14ac:dyDescent="0.2">
      <c r="A337" s="59">
        <v>295</v>
      </c>
      <c r="B337" s="56" t="s">
        <v>510</v>
      </c>
      <c r="C337" s="60" t="s">
        <v>558</v>
      </c>
      <c r="D337" s="97"/>
      <c r="E337" s="61"/>
      <c r="F337" s="61"/>
      <c r="G337" s="57">
        <v>350</v>
      </c>
      <c r="H337" s="111"/>
    </row>
    <row r="338" spans="1:8" ht="12.75" customHeight="1" x14ac:dyDescent="0.2">
      <c r="A338" s="59">
        <v>296</v>
      </c>
      <c r="B338" s="56" t="s">
        <v>510</v>
      </c>
      <c r="C338" s="60" t="s">
        <v>558</v>
      </c>
      <c r="D338" s="97"/>
      <c r="E338" s="61"/>
      <c r="F338" s="61"/>
      <c r="G338" s="57">
        <v>350</v>
      </c>
      <c r="H338" s="111"/>
    </row>
    <row r="339" spans="1:8" ht="12.75" customHeight="1" x14ac:dyDescent="0.2">
      <c r="A339" s="59">
        <v>387</v>
      </c>
      <c r="B339" s="59" t="s">
        <v>510</v>
      </c>
      <c r="C339" s="59" t="s">
        <v>831</v>
      </c>
      <c r="D339" s="97"/>
      <c r="E339" s="61"/>
      <c r="F339" s="61"/>
      <c r="G339" s="57">
        <v>270</v>
      </c>
      <c r="H339" s="111"/>
    </row>
    <row r="340" spans="1:8" ht="12.75" customHeight="1" x14ac:dyDescent="0.2">
      <c r="A340" s="59">
        <v>388</v>
      </c>
      <c r="B340" s="59" t="s">
        <v>510</v>
      </c>
      <c r="C340" s="59" t="s">
        <v>831</v>
      </c>
      <c r="D340" s="97"/>
      <c r="E340" s="61"/>
      <c r="F340" s="61"/>
      <c r="G340" s="57">
        <v>270</v>
      </c>
      <c r="H340" s="111"/>
    </row>
    <row r="341" spans="1:8" ht="12.75" customHeight="1" x14ac:dyDescent="0.2">
      <c r="A341" s="59">
        <v>389</v>
      </c>
      <c r="B341" s="59" t="s">
        <v>510</v>
      </c>
      <c r="C341" s="59" t="s">
        <v>831</v>
      </c>
      <c r="D341" s="97"/>
      <c r="E341" s="61"/>
      <c r="F341" s="61"/>
      <c r="G341" s="57">
        <v>270</v>
      </c>
      <c r="H341" s="111"/>
    </row>
    <row r="342" spans="1:8" ht="12.75" customHeight="1" x14ac:dyDescent="0.2">
      <c r="A342" s="59">
        <v>390</v>
      </c>
      <c r="B342" s="59" t="s">
        <v>510</v>
      </c>
      <c r="C342" s="59" t="s">
        <v>831</v>
      </c>
      <c r="D342" s="97"/>
      <c r="E342" s="61"/>
      <c r="F342" s="61"/>
      <c r="G342" s="57">
        <v>270</v>
      </c>
      <c r="H342" s="111"/>
    </row>
    <row r="343" spans="1:8" ht="12.75" customHeight="1" x14ac:dyDescent="0.2">
      <c r="A343" s="59">
        <v>391</v>
      </c>
      <c r="B343" s="59" t="s">
        <v>510</v>
      </c>
      <c r="C343" s="59" t="s">
        <v>831</v>
      </c>
      <c r="D343" s="97"/>
      <c r="E343" s="61"/>
      <c r="F343" s="61"/>
      <c r="G343" s="57">
        <v>270</v>
      </c>
      <c r="H343" s="111"/>
    </row>
    <row r="344" spans="1:8" ht="12.75" customHeight="1" x14ac:dyDescent="0.2">
      <c r="A344" s="59">
        <v>392</v>
      </c>
      <c r="B344" s="59" t="s">
        <v>510</v>
      </c>
      <c r="C344" s="59" t="s">
        <v>831</v>
      </c>
      <c r="D344" s="97"/>
      <c r="E344" s="61"/>
      <c r="F344" s="61"/>
      <c r="G344" s="57">
        <v>270</v>
      </c>
      <c r="H344" s="111"/>
    </row>
    <row r="345" spans="1:8" ht="12.75" customHeight="1" x14ac:dyDescent="0.2">
      <c r="A345" s="59">
        <v>393</v>
      </c>
      <c r="B345" s="59" t="s">
        <v>510</v>
      </c>
      <c r="C345" s="59" t="s">
        <v>831</v>
      </c>
      <c r="D345" s="97"/>
      <c r="E345" s="61"/>
      <c r="F345" s="61"/>
      <c r="G345" s="57">
        <v>270</v>
      </c>
      <c r="H345" s="111"/>
    </row>
    <row r="346" spans="1:8" ht="12.75" customHeight="1" x14ac:dyDescent="0.2">
      <c r="A346" s="59">
        <v>394</v>
      </c>
      <c r="B346" s="59" t="s">
        <v>510</v>
      </c>
      <c r="C346" s="59" t="s">
        <v>831</v>
      </c>
      <c r="D346" s="97"/>
      <c r="E346" s="61"/>
      <c r="F346" s="61"/>
      <c r="G346" s="57">
        <v>270</v>
      </c>
      <c r="H346" s="111"/>
    </row>
    <row r="347" spans="1:8" ht="12.75" customHeight="1" x14ac:dyDescent="0.2">
      <c r="A347" s="59">
        <v>425</v>
      </c>
      <c r="B347" s="59" t="s">
        <v>510</v>
      </c>
      <c r="C347" s="59" t="s">
        <v>558</v>
      </c>
      <c r="D347" s="97"/>
      <c r="E347" s="61"/>
      <c r="F347" s="61"/>
      <c r="G347" s="57">
        <v>350</v>
      </c>
      <c r="H347" s="111"/>
    </row>
    <row r="348" spans="1:8" ht="12.75" customHeight="1" x14ac:dyDescent="0.2">
      <c r="A348" s="59">
        <v>426</v>
      </c>
      <c r="B348" s="59" t="s">
        <v>510</v>
      </c>
      <c r="C348" s="59" t="s">
        <v>558</v>
      </c>
      <c r="D348" s="97"/>
      <c r="E348" s="61"/>
      <c r="F348" s="61"/>
      <c r="G348" s="57">
        <v>300</v>
      </c>
      <c r="H348" s="111"/>
    </row>
    <row r="349" spans="1:8" ht="12.75" customHeight="1" x14ac:dyDescent="0.2">
      <c r="A349" s="59">
        <v>427</v>
      </c>
      <c r="B349" s="59" t="s">
        <v>510</v>
      </c>
      <c r="C349" s="59" t="s">
        <v>558</v>
      </c>
      <c r="D349" s="97"/>
      <c r="E349" s="61"/>
      <c r="F349" s="61"/>
      <c r="G349" s="57">
        <v>350</v>
      </c>
      <c r="H349" s="111"/>
    </row>
    <row r="350" spans="1:8" ht="12.75" customHeight="1" x14ac:dyDescent="0.2">
      <c r="A350" s="59">
        <v>428</v>
      </c>
      <c r="B350" s="59" t="s">
        <v>510</v>
      </c>
      <c r="C350" s="59" t="s">
        <v>558</v>
      </c>
      <c r="D350" s="97"/>
      <c r="E350" s="61"/>
      <c r="F350" s="61"/>
      <c r="G350" s="57">
        <v>300</v>
      </c>
      <c r="H350" s="111"/>
    </row>
    <row r="351" spans="1:8" ht="12.75" customHeight="1" x14ac:dyDescent="0.2">
      <c r="A351" s="59">
        <v>429</v>
      </c>
      <c r="B351" s="59" t="s">
        <v>510</v>
      </c>
      <c r="C351" s="59" t="s">
        <v>558</v>
      </c>
      <c r="D351" s="97"/>
      <c r="E351" s="61"/>
      <c r="F351" s="61"/>
      <c r="G351" s="57">
        <v>356</v>
      </c>
      <c r="H351" s="111"/>
    </row>
    <row r="352" spans="1:8" ht="12.75" customHeight="1" x14ac:dyDescent="0.2">
      <c r="A352" s="59">
        <v>430</v>
      </c>
      <c r="B352" s="59" t="s">
        <v>510</v>
      </c>
      <c r="C352" s="59" t="s">
        <v>558</v>
      </c>
      <c r="D352" s="97"/>
      <c r="E352" s="61"/>
      <c r="F352" s="61"/>
      <c r="G352" s="57">
        <v>350</v>
      </c>
      <c r="H352" s="111"/>
    </row>
    <row r="353" spans="1:8" ht="12.75" customHeight="1" x14ac:dyDescent="0.2">
      <c r="A353" s="59">
        <v>431</v>
      </c>
      <c r="B353" s="59" t="s">
        <v>510</v>
      </c>
      <c r="C353" s="59" t="s">
        <v>558</v>
      </c>
      <c r="D353" s="97"/>
      <c r="E353" s="61"/>
      <c r="F353" s="61"/>
      <c r="G353" s="57">
        <v>300</v>
      </c>
      <c r="H353" s="111"/>
    </row>
    <row r="354" spans="1:8" ht="12.75" customHeight="1" x14ac:dyDescent="0.2">
      <c r="A354" s="59">
        <v>432</v>
      </c>
      <c r="B354" s="59" t="s">
        <v>510</v>
      </c>
      <c r="C354" s="59" t="s">
        <v>558</v>
      </c>
      <c r="D354" s="97"/>
      <c r="E354" s="61"/>
      <c r="F354" s="61"/>
      <c r="G354" s="57">
        <v>300</v>
      </c>
      <c r="H354" s="111"/>
    </row>
    <row r="355" spans="1:8" ht="12.75" customHeight="1" x14ac:dyDescent="0.2">
      <c r="A355" s="59">
        <v>433</v>
      </c>
      <c r="B355" s="59" t="s">
        <v>510</v>
      </c>
      <c r="C355" s="59" t="s">
        <v>558</v>
      </c>
      <c r="D355" s="97"/>
      <c r="E355" s="61"/>
      <c r="F355" s="61"/>
      <c r="G355" s="57">
        <v>400</v>
      </c>
      <c r="H355" s="111"/>
    </row>
    <row r="356" spans="1:8" ht="12.75" customHeight="1" x14ac:dyDescent="0.2">
      <c r="A356" s="59">
        <v>434</v>
      </c>
      <c r="B356" s="59" t="s">
        <v>510</v>
      </c>
      <c r="C356" s="59" t="s">
        <v>558</v>
      </c>
      <c r="D356" s="97"/>
      <c r="E356" s="61"/>
      <c r="F356" s="61"/>
      <c r="G356" s="57">
        <v>400</v>
      </c>
      <c r="H356" s="111"/>
    </row>
    <row r="357" spans="1:8" ht="12.75" customHeight="1" x14ac:dyDescent="0.2">
      <c r="A357" s="59">
        <v>435</v>
      </c>
      <c r="B357" s="59" t="s">
        <v>510</v>
      </c>
      <c r="C357" s="59" t="s">
        <v>558</v>
      </c>
      <c r="D357" s="97"/>
      <c r="E357" s="61"/>
      <c r="F357" s="61"/>
      <c r="G357" s="57">
        <v>400</v>
      </c>
      <c r="H357" s="111"/>
    </row>
    <row r="358" spans="1:8" ht="12.75" customHeight="1" x14ac:dyDescent="0.2">
      <c r="A358" s="59">
        <v>457</v>
      </c>
      <c r="B358" s="60" t="s">
        <v>510</v>
      </c>
      <c r="C358" s="60" t="s">
        <v>713</v>
      </c>
      <c r="D358" s="97"/>
      <c r="E358" s="61"/>
      <c r="F358" s="61"/>
      <c r="G358" s="61">
        <v>260</v>
      </c>
      <c r="H358" s="112"/>
    </row>
    <row r="359" spans="1:8" ht="12.75" customHeight="1" x14ac:dyDescent="0.2">
      <c r="A359" s="59">
        <v>458</v>
      </c>
      <c r="B359" s="60" t="s">
        <v>510</v>
      </c>
      <c r="C359" s="60" t="s">
        <v>713</v>
      </c>
      <c r="D359" s="97"/>
      <c r="E359" s="61"/>
      <c r="F359" s="61"/>
      <c r="G359" s="61">
        <v>260</v>
      </c>
      <c r="H359" s="112"/>
    </row>
    <row r="360" spans="1:8" ht="12.75" customHeight="1" x14ac:dyDescent="0.2">
      <c r="A360" s="59">
        <v>459</v>
      </c>
      <c r="B360" s="60" t="s">
        <v>510</v>
      </c>
      <c r="C360" s="60" t="s">
        <v>713</v>
      </c>
      <c r="D360" s="97"/>
      <c r="E360" s="61"/>
      <c r="F360" s="61"/>
      <c r="G360" s="61">
        <v>260</v>
      </c>
      <c r="H360" s="112"/>
    </row>
    <row r="361" spans="1:8" ht="12.75" customHeight="1" x14ac:dyDescent="0.2">
      <c r="A361" s="59">
        <v>460</v>
      </c>
      <c r="B361" s="60" t="s">
        <v>510</v>
      </c>
      <c r="C361" s="60" t="s">
        <v>713</v>
      </c>
      <c r="D361" s="97"/>
      <c r="E361" s="61"/>
      <c r="F361" s="61"/>
      <c r="G361" s="61">
        <v>260</v>
      </c>
      <c r="H361" s="112"/>
    </row>
    <row r="362" spans="1:8" ht="12.75" customHeight="1" x14ac:dyDescent="0.2">
      <c r="A362" s="59">
        <v>461</v>
      </c>
      <c r="B362" s="60" t="s">
        <v>510</v>
      </c>
      <c r="C362" s="60" t="s">
        <v>713</v>
      </c>
      <c r="D362" s="97"/>
      <c r="E362" s="61"/>
      <c r="F362" s="61"/>
      <c r="G362" s="61">
        <v>260</v>
      </c>
      <c r="H362" s="112"/>
    </row>
    <row r="363" spans="1:8" ht="12.75" customHeight="1" x14ac:dyDescent="0.2">
      <c r="A363" s="59">
        <v>462</v>
      </c>
      <c r="B363" s="60" t="s">
        <v>510</v>
      </c>
      <c r="C363" s="60" t="s">
        <v>713</v>
      </c>
      <c r="D363" s="97"/>
      <c r="E363" s="61"/>
      <c r="F363" s="61"/>
      <c r="G363" s="61">
        <v>260</v>
      </c>
      <c r="H363" s="112"/>
    </row>
    <row r="364" spans="1:8" ht="12.75" customHeight="1" x14ac:dyDescent="0.2">
      <c r="A364" s="59">
        <v>463</v>
      </c>
      <c r="B364" s="60" t="s">
        <v>510</v>
      </c>
      <c r="C364" s="60" t="s">
        <v>713</v>
      </c>
      <c r="D364" s="97"/>
      <c r="E364" s="61"/>
      <c r="F364" s="61"/>
      <c r="G364" s="61">
        <v>260</v>
      </c>
      <c r="H364" s="112"/>
    </row>
    <row r="365" spans="1:8" ht="12.75" customHeight="1" x14ac:dyDescent="0.2">
      <c r="A365" s="59">
        <v>464</v>
      </c>
      <c r="B365" s="60" t="s">
        <v>510</v>
      </c>
      <c r="C365" s="60" t="s">
        <v>713</v>
      </c>
      <c r="D365" s="97"/>
      <c r="E365" s="61"/>
      <c r="F365" s="61"/>
      <c r="G365" s="61">
        <v>260</v>
      </c>
      <c r="H365" s="112"/>
    </row>
    <row r="366" spans="1:8" ht="12.75" customHeight="1" x14ac:dyDescent="0.2">
      <c r="A366" s="59">
        <v>465</v>
      </c>
      <c r="B366" s="60" t="s">
        <v>510</v>
      </c>
      <c r="C366" s="60" t="s">
        <v>713</v>
      </c>
      <c r="D366" s="97"/>
      <c r="E366" s="61"/>
      <c r="F366" s="61"/>
      <c r="G366" s="61">
        <v>260</v>
      </c>
      <c r="H366" s="112"/>
    </row>
    <row r="367" spans="1:8" ht="12.75" customHeight="1" x14ac:dyDescent="0.2">
      <c r="A367" s="59">
        <v>385</v>
      </c>
      <c r="B367" s="59" t="s">
        <v>873</v>
      </c>
      <c r="C367" s="59" t="s">
        <v>831</v>
      </c>
      <c r="D367" s="97"/>
      <c r="E367" s="61"/>
      <c r="F367" s="61"/>
      <c r="G367" s="57">
        <v>400</v>
      </c>
      <c r="H367" s="111"/>
    </row>
    <row r="368" spans="1:8" ht="12.75" customHeight="1" x14ac:dyDescent="0.2">
      <c r="A368" s="59">
        <v>386</v>
      </c>
      <c r="B368" s="59" t="s">
        <v>873</v>
      </c>
      <c r="C368" s="59" t="s">
        <v>831</v>
      </c>
      <c r="D368" s="97"/>
      <c r="E368" s="61"/>
      <c r="F368" s="61"/>
      <c r="G368" s="57">
        <v>400</v>
      </c>
      <c r="H368" s="111"/>
    </row>
    <row r="369" spans="1:8" ht="12.75" customHeight="1" x14ac:dyDescent="0.2">
      <c r="A369" s="59">
        <v>395</v>
      </c>
      <c r="B369" s="59" t="s">
        <v>756</v>
      </c>
      <c r="C369" s="59" t="s">
        <v>831</v>
      </c>
      <c r="D369" s="97"/>
      <c r="E369" s="61"/>
      <c r="F369" s="61"/>
      <c r="G369" s="57">
        <v>270</v>
      </c>
      <c r="H369" s="111"/>
    </row>
    <row r="370" spans="1:8" ht="12.75" customHeight="1" x14ac:dyDescent="0.2">
      <c r="A370" s="59">
        <v>396</v>
      </c>
      <c r="B370" s="59" t="s">
        <v>756</v>
      </c>
      <c r="C370" s="59" t="s">
        <v>831</v>
      </c>
      <c r="D370" s="97"/>
      <c r="E370" s="61"/>
      <c r="F370" s="61"/>
      <c r="G370" s="57">
        <v>270</v>
      </c>
      <c r="H370" s="111"/>
    </row>
    <row r="371" spans="1:8" ht="12.75" customHeight="1" x14ac:dyDescent="0.2">
      <c r="A371" s="59">
        <v>397</v>
      </c>
      <c r="B371" s="59" t="s">
        <v>756</v>
      </c>
      <c r="C371" s="59" t="s">
        <v>831</v>
      </c>
      <c r="D371" s="97"/>
      <c r="E371" s="61"/>
      <c r="F371" s="61"/>
      <c r="G371" s="57">
        <v>270</v>
      </c>
      <c r="H371" s="111"/>
    </row>
    <row r="372" spans="1:8" ht="12.75" customHeight="1" x14ac:dyDescent="0.2">
      <c r="A372" s="59">
        <v>398</v>
      </c>
      <c r="B372" s="59" t="s">
        <v>756</v>
      </c>
      <c r="C372" s="59" t="s">
        <v>831</v>
      </c>
      <c r="D372" s="97"/>
      <c r="E372" s="61"/>
      <c r="F372" s="61"/>
      <c r="G372" s="57">
        <v>270</v>
      </c>
      <c r="H372" s="111"/>
    </row>
    <row r="373" spans="1:8" ht="12.75" customHeight="1" x14ac:dyDescent="0.2">
      <c r="A373" s="59">
        <v>399</v>
      </c>
      <c r="B373" s="59" t="s">
        <v>756</v>
      </c>
      <c r="C373" s="59" t="s">
        <v>831</v>
      </c>
      <c r="D373" s="97"/>
      <c r="E373" s="61"/>
      <c r="F373" s="61"/>
      <c r="G373" s="57">
        <v>270</v>
      </c>
      <c r="H373" s="111"/>
    </row>
    <row r="374" spans="1:8" ht="12.75" customHeight="1" x14ac:dyDescent="0.2">
      <c r="A374" s="59">
        <v>400</v>
      </c>
      <c r="B374" s="59" t="s">
        <v>756</v>
      </c>
      <c r="C374" s="59" t="s">
        <v>831</v>
      </c>
      <c r="D374" s="97"/>
      <c r="E374" s="61"/>
      <c r="F374" s="61"/>
      <c r="G374" s="57">
        <v>270</v>
      </c>
      <c r="H374" s="111"/>
    </row>
    <row r="375" spans="1:8" ht="12.75" customHeight="1" x14ac:dyDescent="0.2">
      <c r="A375" s="59">
        <v>401</v>
      </c>
      <c r="B375" s="59" t="s">
        <v>756</v>
      </c>
      <c r="C375" s="59" t="s">
        <v>831</v>
      </c>
      <c r="D375" s="97"/>
      <c r="E375" s="61"/>
      <c r="F375" s="61"/>
      <c r="G375" s="57">
        <v>270</v>
      </c>
      <c r="H375" s="111"/>
    </row>
    <row r="376" spans="1:8" ht="12.75" customHeight="1" x14ac:dyDescent="0.2">
      <c r="A376" s="59">
        <v>402</v>
      </c>
      <c r="B376" s="59" t="s">
        <v>756</v>
      </c>
      <c r="C376" s="59" t="s">
        <v>831</v>
      </c>
      <c r="D376" s="97"/>
      <c r="E376" s="61"/>
      <c r="F376" s="61"/>
      <c r="G376" s="57">
        <v>270</v>
      </c>
      <c r="H376" s="111"/>
    </row>
    <row r="377" spans="1:8" ht="12.75" customHeight="1" x14ac:dyDescent="0.2">
      <c r="A377" s="59">
        <v>403</v>
      </c>
      <c r="B377" s="59" t="s">
        <v>756</v>
      </c>
      <c r="C377" s="59" t="s">
        <v>831</v>
      </c>
      <c r="D377" s="97"/>
      <c r="E377" s="61"/>
      <c r="F377" s="61"/>
      <c r="G377" s="57">
        <v>270</v>
      </c>
      <c r="H377" s="111"/>
    </row>
    <row r="378" spans="1:8" ht="12.75" customHeight="1" x14ac:dyDescent="0.2">
      <c r="A378" s="59">
        <v>404</v>
      </c>
      <c r="B378" s="59" t="s">
        <v>756</v>
      </c>
      <c r="C378" s="59" t="s">
        <v>831</v>
      </c>
      <c r="D378" s="97"/>
      <c r="E378" s="61"/>
      <c r="F378" s="61"/>
      <c r="G378" s="57">
        <v>270</v>
      </c>
      <c r="H378" s="111"/>
    </row>
    <row r="379" spans="1:8" ht="12.75" customHeight="1" x14ac:dyDescent="0.2">
      <c r="A379" s="59">
        <v>405</v>
      </c>
      <c r="B379" s="59" t="s">
        <v>756</v>
      </c>
      <c r="C379" s="59" t="s">
        <v>831</v>
      </c>
      <c r="D379" s="97"/>
      <c r="E379" s="61"/>
      <c r="F379" s="61"/>
      <c r="G379" s="57">
        <v>270</v>
      </c>
      <c r="H379" s="111"/>
    </row>
    <row r="380" spans="1:8" ht="12.75" customHeight="1" x14ac:dyDescent="0.2">
      <c r="A380" s="59">
        <v>406</v>
      </c>
      <c r="B380" s="59" t="s">
        <v>756</v>
      </c>
      <c r="C380" s="59" t="s">
        <v>831</v>
      </c>
      <c r="D380" s="97"/>
      <c r="E380" s="61"/>
      <c r="F380" s="61"/>
      <c r="G380" s="57">
        <v>270</v>
      </c>
      <c r="H380" s="111"/>
    </row>
    <row r="381" spans="1:8" ht="12.75" customHeight="1" x14ac:dyDescent="0.2">
      <c r="A381" s="59">
        <v>407</v>
      </c>
      <c r="B381" s="59" t="s">
        <v>756</v>
      </c>
      <c r="C381" s="59" t="s">
        <v>831</v>
      </c>
      <c r="D381" s="97"/>
      <c r="E381" s="61"/>
      <c r="F381" s="61"/>
      <c r="G381" s="57">
        <v>270</v>
      </c>
      <c r="H381" s="111"/>
    </row>
    <row r="382" spans="1:8" ht="12.75" customHeight="1" x14ac:dyDescent="0.2">
      <c r="A382" s="59">
        <v>408</v>
      </c>
      <c r="B382" s="59" t="s">
        <v>756</v>
      </c>
      <c r="C382" s="59" t="s">
        <v>831</v>
      </c>
      <c r="D382" s="97"/>
      <c r="E382" s="61"/>
      <c r="F382" s="61"/>
      <c r="G382" s="57">
        <v>270</v>
      </c>
      <c r="H382" s="111"/>
    </row>
    <row r="383" spans="1:8" ht="12.75" customHeight="1" x14ac:dyDescent="0.2">
      <c r="A383" s="59">
        <v>409</v>
      </c>
      <c r="B383" s="59" t="s">
        <v>756</v>
      </c>
      <c r="C383" s="59" t="s">
        <v>831</v>
      </c>
      <c r="D383" s="97"/>
      <c r="E383" s="61"/>
      <c r="F383" s="61"/>
      <c r="G383" s="57">
        <v>270</v>
      </c>
      <c r="H383" s="111"/>
    </row>
    <row r="384" spans="1:8" ht="12.75" customHeight="1" x14ac:dyDescent="0.2">
      <c r="A384" s="59">
        <v>410</v>
      </c>
      <c r="B384" s="59" t="s">
        <v>756</v>
      </c>
      <c r="C384" s="59" t="s">
        <v>831</v>
      </c>
      <c r="D384" s="97"/>
      <c r="E384" s="61"/>
      <c r="F384" s="61"/>
      <c r="G384" s="57">
        <v>270</v>
      </c>
      <c r="H384" s="111"/>
    </row>
    <row r="385" spans="1:8" ht="12.75" customHeight="1" x14ac:dyDescent="0.2">
      <c r="A385" s="59">
        <v>411</v>
      </c>
      <c r="B385" s="59" t="s">
        <v>756</v>
      </c>
      <c r="C385" s="59" t="s">
        <v>831</v>
      </c>
      <c r="D385" s="97"/>
      <c r="E385" s="61"/>
      <c r="F385" s="61"/>
      <c r="G385" s="57">
        <v>270</v>
      </c>
      <c r="H385" s="111"/>
    </row>
    <row r="386" spans="1:8" ht="12.75" customHeight="1" x14ac:dyDescent="0.2">
      <c r="A386" s="59">
        <v>412</v>
      </c>
      <c r="B386" s="59" t="s">
        <v>756</v>
      </c>
      <c r="C386" s="59" t="s">
        <v>831</v>
      </c>
      <c r="D386" s="97"/>
      <c r="E386" s="61"/>
      <c r="F386" s="61"/>
      <c r="G386" s="57">
        <v>270</v>
      </c>
      <c r="H386" s="111"/>
    </row>
    <row r="387" spans="1:8" ht="12.75" customHeight="1" x14ac:dyDescent="0.2">
      <c r="A387" s="59">
        <v>413</v>
      </c>
      <c r="B387" s="59" t="s">
        <v>756</v>
      </c>
      <c r="C387" s="59" t="s">
        <v>831</v>
      </c>
      <c r="D387" s="97"/>
      <c r="E387" s="61"/>
      <c r="F387" s="61"/>
      <c r="G387" s="57">
        <v>270</v>
      </c>
      <c r="H387" s="111"/>
    </row>
    <row r="388" spans="1:8" ht="12.75" customHeight="1" x14ac:dyDescent="0.2">
      <c r="A388" s="59">
        <v>414</v>
      </c>
      <c r="B388" s="59" t="s">
        <v>755</v>
      </c>
      <c r="C388" s="59" t="s">
        <v>831</v>
      </c>
      <c r="D388" s="97"/>
      <c r="E388" s="61"/>
      <c r="F388" s="61"/>
      <c r="G388" s="57">
        <v>350</v>
      </c>
      <c r="H388" s="111"/>
    </row>
    <row r="389" spans="1:8" ht="12.75" customHeight="1" x14ac:dyDescent="0.2">
      <c r="A389" s="59">
        <v>415</v>
      </c>
      <c r="B389" s="59" t="s">
        <v>755</v>
      </c>
      <c r="C389" s="59" t="s">
        <v>831</v>
      </c>
      <c r="D389" s="97"/>
      <c r="E389" s="61"/>
      <c r="F389" s="61"/>
      <c r="G389" s="57">
        <v>350</v>
      </c>
      <c r="H389" s="111"/>
    </row>
    <row r="390" spans="1:8" ht="12.75" customHeight="1" x14ac:dyDescent="0.2">
      <c r="A390" s="59">
        <v>416</v>
      </c>
      <c r="B390" s="59" t="s">
        <v>755</v>
      </c>
      <c r="C390" s="59" t="s">
        <v>831</v>
      </c>
      <c r="D390" s="97"/>
      <c r="E390" s="61"/>
      <c r="F390" s="61"/>
      <c r="G390" s="57">
        <v>350</v>
      </c>
      <c r="H390" s="111"/>
    </row>
    <row r="391" spans="1:8" ht="12.75" customHeight="1" x14ac:dyDescent="0.2">
      <c r="A391" s="59">
        <v>417</v>
      </c>
      <c r="B391" s="59" t="s">
        <v>755</v>
      </c>
      <c r="C391" s="59" t="s">
        <v>831</v>
      </c>
      <c r="D391" s="97"/>
      <c r="E391" s="61"/>
      <c r="F391" s="61"/>
      <c r="G391" s="57">
        <v>350</v>
      </c>
      <c r="H391" s="111"/>
    </row>
    <row r="392" spans="1:8" ht="12.75" customHeight="1" x14ac:dyDescent="0.2">
      <c r="A392" s="59">
        <v>418</v>
      </c>
      <c r="B392" s="59" t="s">
        <v>755</v>
      </c>
      <c r="C392" s="59" t="s">
        <v>831</v>
      </c>
      <c r="D392" s="97"/>
      <c r="E392" s="61"/>
      <c r="F392" s="61"/>
      <c r="G392" s="57">
        <v>350</v>
      </c>
      <c r="H392" s="111"/>
    </row>
    <row r="393" spans="1:8" ht="12.75" customHeight="1" x14ac:dyDescent="0.2">
      <c r="A393" s="59">
        <v>419</v>
      </c>
      <c r="B393" s="59" t="s">
        <v>755</v>
      </c>
      <c r="C393" s="59" t="s">
        <v>831</v>
      </c>
      <c r="D393" s="97"/>
      <c r="E393" s="61"/>
      <c r="F393" s="61"/>
      <c r="G393" s="57">
        <v>350</v>
      </c>
      <c r="H393" s="111"/>
    </row>
    <row r="394" spans="1:8" ht="12.75" customHeight="1" x14ac:dyDescent="0.2">
      <c r="A394" s="59">
        <v>420</v>
      </c>
      <c r="B394" s="59" t="s">
        <v>755</v>
      </c>
      <c r="C394" s="59" t="s">
        <v>831</v>
      </c>
      <c r="D394" s="97"/>
      <c r="E394" s="61"/>
      <c r="F394" s="61"/>
      <c r="G394" s="57">
        <v>350</v>
      </c>
      <c r="H394" s="111"/>
    </row>
    <row r="395" spans="1:8" ht="12.75" customHeight="1" x14ac:dyDescent="0.2">
      <c r="A395" s="59">
        <v>421</v>
      </c>
      <c r="B395" s="59" t="s">
        <v>755</v>
      </c>
      <c r="C395" s="59" t="s">
        <v>831</v>
      </c>
      <c r="D395" s="97"/>
      <c r="E395" s="61"/>
      <c r="F395" s="61"/>
      <c r="G395" s="57">
        <v>350</v>
      </c>
      <c r="H395" s="111"/>
    </row>
    <row r="396" spans="1:8" ht="12.75" customHeight="1" x14ac:dyDescent="0.2">
      <c r="A396" s="59">
        <v>422</v>
      </c>
      <c r="B396" s="59" t="s">
        <v>755</v>
      </c>
      <c r="C396" s="59" t="s">
        <v>831</v>
      </c>
      <c r="D396" s="97"/>
      <c r="E396" s="61"/>
      <c r="F396" s="61"/>
      <c r="G396" s="57">
        <v>350</v>
      </c>
      <c r="H396" s="111"/>
    </row>
    <row r="397" spans="1:8" ht="12.75" customHeight="1" x14ac:dyDescent="0.2">
      <c r="A397" s="59">
        <v>423</v>
      </c>
      <c r="B397" s="59" t="s">
        <v>755</v>
      </c>
      <c r="C397" s="59" t="s">
        <v>831</v>
      </c>
      <c r="D397" s="97"/>
      <c r="E397" s="61"/>
      <c r="F397" s="61"/>
      <c r="G397" s="57">
        <v>350</v>
      </c>
      <c r="H397" s="111"/>
    </row>
    <row r="398" spans="1:8" ht="12.75" customHeight="1" x14ac:dyDescent="0.2">
      <c r="A398" s="59">
        <v>424</v>
      </c>
      <c r="B398" s="59" t="s">
        <v>755</v>
      </c>
      <c r="C398" s="59" t="s">
        <v>831</v>
      </c>
      <c r="D398" s="97"/>
      <c r="E398" s="61"/>
      <c r="F398" s="61"/>
      <c r="G398" s="57">
        <v>350</v>
      </c>
      <c r="H398" s="111"/>
    </row>
    <row r="399" spans="1:8" ht="12.75" customHeight="1" x14ac:dyDescent="0.2">
      <c r="A399" s="59">
        <v>143</v>
      </c>
      <c r="B399" s="55" t="s">
        <v>454</v>
      </c>
      <c r="C399" s="55" t="s">
        <v>804</v>
      </c>
      <c r="D399" s="97"/>
      <c r="E399" s="61"/>
      <c r="F399" s="61"/>
      <c r="G399" s="57">
        <v>500</v>
      </c>
      <c r="H399" s="111"/>
    </row>
    <row r="400" spans="1:8" ht="12.75" customHeight="1" x14ac:dyDescent="0.2">
      <c r="A400" s="59">
        <v>243</v>
      </c>
      <c r="B400" s="60" t="s">
        <v>515</v>
      </c>
      <c r="C400" s="60" t="s">
        <v>821</v>
      </c>
      <c r="D400" s="97"/>
      <c r="E400" s="61"/>
      <c r="F400" s="61"/>
      <c r="G400" s="61">
        <v>650</v>
      </c>
      <c r="H400" s="112"/>
    </row>
    <row r="401" spans="1:8" ht="12.75" customHeight="1" x14ac:dyDescent="0.2">
      <c r="A401" s="59">
        <v>244</v>
      </c>
      <c r="B401" s="60" t="s">
        <v>515</v>
      </c>
      <c r="C401" s="60" t="s">
        <v>821</v>
      </c>
      <c r="D401" s="97"/>
      <c r="E401" s="61"/>
      <c r="F401" s="61"/>
      <c r="G401" s="61">
        <v>650</v>
      </c>
      <c r="H401" s="112"/>
    </row>
    <row r="402" spans="1:8" ht="12.75" customHeight="1" x14ac:dyDescent="0.2">
      <c r="A402" s="59">
        <v>245</v>
      </c>
      <c r="B402" s="60" t="s">
        <v>515</v>
      </c>
      <c r="C402" s="60" t="s">
        <v>821</v>
      </c>
      <c r="D402" s="97"/>
      <c r="E402" s="61"/>
      <c r="F402" s="61"/>
      <c r="G402" s="61">
        <v>650</v>
      </c>
      <c r="H402" s="112"/>
    </row>
    <row r="403" spans="1:8" ht="12.75" customHeight="1" x14ac:dyDescent="0.2">
      <c r="A403" s="59">
        <v>246</v>
      </c>
      <c r="B403" s="60" t="s">
        <v>515</v>
      </c>
      <c r="C403" s="60" t="s">
        <v>821</v>
      </c>
      <c r="D403" s="97"/>
      <c r="E403" s="61"/>
      <c r="F403" s="61"/>
      <c r="G403" s="61">
        <v>650</v>
      </c>
      <c r="H403" s="112"/>
    </row>
    <row r="404" spans="1:8" ht="12.75" customHeight="1" x14ac:dyDescent="0.2">
      <c r="A404" s="59">
        <v>247</v>
      </c>
      <c r="B404" s="60" t="s">
        <v>515</v>
      </c>
      <c r="C404" s="60" t="s">
        <v>821</v>
      </c>
      <c r="D404" s="97"/>
      <c r="E404" s="61"/>
      <c r="F404" s="61"/>
      <c r="G404" s="61">
        <v>650</v>
      </c>
      <c r="H404" s="112"/>
    </row>
    <row r="405" spans="1:8" ht="12.75" customHeight="1" x14ac:dyDescent="0.2">
      <c r="A405" s="59">
        <v>248</v>
      </c>
      <c r="B405" s="60" t="s">
        <v>515</v>
      </c>
      <c r="C405" s="60" t="s">
        <v>821</v>
      </c>
      <c r="D405" s="97"/>
      <c r="E405" s="61"/>
      <c r="F405" s="61"/>
      <c r="G405" s="61">
        <v>600</v>
      </c>
      <c r="H405" s="112"/>
    </row>
    <row r="406" spans="1:8" ht="12.75" customHeight="1" x14ac:dyDescent="0.2">
      <c r="A406" s="59">
        <v>249</v>
      </c>
      <c r="B406" s="60" t="s">
        <v>515</v>
      </c>
      <c r="C406" s="60" t="s">
        <v>821</v>
      </c>
      <c r="D406" s="97"/>
      <c r="E406" s="61"/>
      <c r="F406" s="61"/>
      <c r="G406" s="61">
        <v>600</v>
      </c>
      <c r="H406" s="112"/>
    </row>
    <row r="407" spans="1:8" ht="12.75" customHeight="1" x14ac:dyDescent="0.2">
      <c r="A407" s="59">
        <v>250</v>
      </c>
      <c r="B407" s="60" t="s">
        <v>515</v>
      </c>
      <c r="C407" s="60" t="s">
        <v>821</v>
      </c>
      <c r="D407" s="97"/>
      <c r="E407" s="61"/>
      <c r="F407" s="61"/>
      <c r="G407" s="61">
        <v>650</v>
      </c>
      <c r="H407" s="112"/>
    </row>
    <row r="408" spans="1:8" ht="12.75" customHeight="1" x14ac:dyDescent="0.2">
      <c r="A408" s="59">
        <v>251</v>
      </c>
      <c r="B408" s="60" t="s">
        <v>515</v>
      </c>
      <c r="C408" s="60" t="s">
        <v>821</v>
      </c>
      <c r="D408" s="97"/>
      <c r="E408" s="61"/>
      <c r="F408" s="61"/>
      <c r="G408" s="61">
        <v>585</v>
      </c>
      <c r="H408" s="112"/>
    </row>
    <row r="409" spans="1:8" ht="12.75" customHeight="1" x14ac:dyDescent="0.2">
      <c r="A409" s="59">
        <v>252</v>
      </c>
      <c r="B409" s="60" t="s">
        <v>515</v>
      </c>
      <c r="C409" s="60" t="s">
        <v>821</v>
      </c>
      <c r="D409" s="97"/>
      <c r="E409" s="61"/>
      <c r="F409" s="61"/>
      <c r="G409" s="61">
        <v>650</v>
      </c>
      <c r="H409" s="112"/>
    </row>
    <row r="410" spans="1:8" ht="12.75" customHeight="1" x14ac:dyDescent="0.2">
      <c r="A410" s="59">
        <v>253</v>
      </c>
      <c r="B410" s="60" t="s">
        <v>515</v>
      </c>
      <c r="C410" s="60" t="s">
        <v>821</v>
      </c>
      <c r="D410" s="97"/>
      <c r="E410" s="61"/>
      <c r="F410" s="61"/>
      <c r="G410" s="61">
        <v>650</v>
      </c>
      <c r="H410" s="112"/>
    </row>
    <row r="411" spans="1:8" ht="12.75" customHeight="1" x14ac:dyDescent="0.2">
      <c r="A411" s="59">
        <v>254</v>
      </c>
      <c r="B411" s="60" t="s">
        <v>515</v>
      </c>
      <c r="C411" s="60" t="s">
        <v>821</v>
      </c>
      <c r="D411" s="97"/>
      <c r="E411" s="61"/>
      <c r="F411" s="61"/>
      <c r="G411" s="61">
        <v>600</v>
      </c>
      <c r="H411" s="112"/>
    </row>
    <row r="412" spans="1:8" ht="12.75" customHeight="1" x14ac:dyDescent="0.2">
      <c r="A412" s="59">
        <v>255</v>
      </c>
      <c r="B412" s="60" t="s">
        <v>515</v>
      </c>
      <c r="C412" s="60" t="s">
        <v>821</v>
      </c>
      <c r="D412" s="97"/>
      <c r="E412" s="61"/>
      <c r="F412" s="61"/>
      <c r="G412" s="61">
        <v>500</v>
      </c>
      <c r="H412" s="112"/>
    </row>
    <row r="413" spans="1:8" ht="12.75" customHeight="1" x14ac:dyDescent="0.2">
      <c r="A413" s="59">
        <v>345</v>
      </c>
      <c r="B413" s="87" t="s">
        <v>515</v>
      </c>
      <c r="C413" s="59" t="s">
        <v>821</v>
      </c>
      <c r="D413" s="97"/>
      <c r="E413" s="61"/>
      <c r="F413" s="61"/>
      <c r="G413" s="57">
        <v>650</v>
      </c>
      <c r="H413" s="111"/>
    </row>
    <row r="414" spans="1:8" ht="12.75" customHeight="1" x14ac:dyDescent="0.2">
      <c r="A414" s="59">
        <v>346</v>
      </c>
      <c r="B414" s="87" t="s">
        <v>515</v>
      </c>
      <c r="C414" s="59" t="s">
        <v>821</v>
      </c>
      <c r="D414" s="97"/>
      <c r="E414" s="61"/>
      <c r="F414" s="61"/>
      <c r="G414" s="57">
        <v>650</v>
      </c>
      <c r="H414" s="111"/>
    </row>
    <row r="415" spans="1:8" ht="12.75" customHeight="1" x14ac:dyDescent="0.2">
      <c r="A415" s="59">
        <v>347</v>
      </c>
      <c r="B415" s="87" t="s">
        <v>515</v>
      </c>
      <c r="C415" s="59" t="s">
        <v>821</v>
      </c>
      <c r="D415" s="97"/>
      <c r="E415" s="61"/>
      <c r="F415" s="61"/>
      <c r="G415" s="57">
        <v>650</v>
      </c>
      <c r="H415" s="111"/>
    </row>
    <row r="416" spans="1:8" ht="12.75" customHeight="1" x14ac:dyDescent="0.2">
      <c r="A416" s="59">
        <v>348</v>
      </c>
      <c r="B416" s="87" t="s">
        <v>515</v>
      </c>
      <c r="C416" s="59" t="s">
        <v>821</v>
      </c>
      <c r="D416" s="97"/>
      <c r="E416" s="61"/>
      <c r="F416" s="61"/>
      <c r="G416" s="57">
        <v>650</v>
      </c>
      <c r="H416" s="111"/>
    </row>
    <row r="417" spans="1:8" ht="12.75" customHeight="1" x14ac:dyDescent="0.2">
      <c r="A417" s="59">
        <v>349</v>
      </c>
      <c r="B417" s="87" t="s">
        <v>515</v>
      </c>
      <c r="C417" s="59" t="s">
        <v>821</v>
      </c>
      <c r="D417" s="97"/>
      <c r="E417" s="61"/>
      <c r="F417" s="61"/>
      <c r="G417" s="57">
        <v>650</v>
      </c>
      <c r="H417" s="111"/>
    </row>
    <row r="418" spans="1:8" ht="12.75" customHeight="1" x14ac:dyDescent="0.2">
      <c r="A418" s="59">
        <v>350</v>
      </c>
      <c r="B418" s="87" t="s">
        <v>515</v>
      </c>
      <c r="C418" s="59" t="s">
        <v>821</v>
      </c>
      <c r="D418" s="97"/>
      <c r="E418" s="61"/>
      <c r="F418" s="61"/>
      <c r="G418" s="57">
        <v>650</v>
      </c>
      <c r="H418" s="111"/>
    </row>
    <row r="419" spans="1:8" ht="12.75" customHeight="1" x14ac:dyDescent="0.2">
      <c r="A419" s="59">
        <v>256</v>
      </c>
      <c r="B419" s="86" t="s">
        <v>667</v>
      </c>
      <c r="C419" s="60" t="s">
        <v>821</v>
      </c>
      <c r="D419" s="97"/>
      <c r="E419" s="61"/>
      <c r="F419" s="61"/>
      <c r="G419" s="61">
        <v>450</v>
      </c>
      <c r="H419" s="112"/>
    </row>
    <row r="420" spans="1:8" ht="12.75" customHeight="1" x14ac:dyDescent="0.2">
      <c r="A420" s="59">
        <v>351</v>
      </c>
      <c r="B420" s="87" t="s">
        <v>667</v>
      </c>
      <c r="C420" s="59" t="s">
        <v>821</v>
      </c>
      <c r="D420" s="97"/>
      <c r="E420" s="61"/>
      <c r="F420" s="61"/>
      <c r="G420" s="57">
        <v>400</v>
      </c>
      <c r="H420" s="111"/>
    </row>
    <row r="421" spans="1:8" ht="12.75" customHeight="1" x14ac:dyDescent="0.2">
      <c r="A421" s="59">
        <v>92</v>
      </c>
      <c r="B421" s="55" t="s">
        <v>493</v>
      </c>
      <c r="C421" s="55" t="s">
        <v>494</v>
      </c>
      <c r="D421" s="97"/>
      <c r="E421" s="61"/>
      <c r="F421" s="61"/>
      <c r="G421" s="57">
        <v>375</v>
      </c>
      <c r="H421" s="111"/>
    </row>
    <row r="422" spans="1:8" ht="12.75" customHeight="1" x14ac:dyDescent="0.2">
      <c r="A422" s="59">
        <v>93</v>
      </c>
      <c r="B422" s="55" t="s">
        <v>493</v>
      </c>
      <c r="C422" s="55" t="s">
        <v>494</v>
      </c>
      <c r="D422" s="97"/>
      <c r="E422" s="61"/>
      <c r="F422" s="61"/>
      <c r="G422" s="57">
        <v>375</v>
      </c>
      <c r="H422" s="111"/>
    </row>
    <row r="423" spans="1:8" ht="12.75" customHeight="1" x14ac:dyDescent="0.2">
      <c r="A423" s="59">
        <v>94</v>
      </c>
      <c r="B423" s="55" t="s">
        <v>493</v>
      </c>
      <c r="C423" s="55" t="s">
        <v>494</v>
      </c>
      <c r="D423" s="97"/>
      <c r="E423" s="61"/>
      <c r="F423" s="61"/>
      <c r="G423" s="57">
        <v>425</v>
      </c>
      <c r="H423" s="111"/>
    </row>
    <row r="424" spans="1:8" ht="12.75" customHeight="1" x14ac:dyDescent="0.2">
      <c r="A424" s="59">
        <v>446</v>
      </c>
      <c r="B424" s="60" t="s">
        <v>493</v>
      </c>
      <c r="C424" s="60" t="s">
        <v>585</v>
      </c>
      <c r="D424" s="97"/>
      <c r="E424" s="61"/>
      <c r="F424" s="61"/>
      <c r="G424" s="61">
        <v>350</v>
      </c>
      <c r="H424" s="112"/>
    </row>
    <row r="425" spans="1:8" ht="12.75" customHeight="1" x14ac:dyDescent="0.2">
      <c r="A425" s="59">
        <v>305</v>
      </c>
      <c r="B425" s="60" t="s">
        <v>580</v>
      </c>
      <c r="C425" s="60" t="s">
        <v>494</v>
      </c>
      <c r="D425" s="97"/>
      <c r="E425" s="61"/>
      <c r="F425" s="61"/>
      <c r="G425" s="61">
        <v>350</v>
      </c>
      <c r="H425" s="112"/>
    </row>
    <row r="426" spans="1:8" ht="12.75" customHeight="1" x14ac:dyDescent="0.2">
      <c r="A426" s="59">
        <v>154</v>
      </c>
      <c r="B426" s="60" t="s">
        <v>504</v>
      </c>
      <c r="C426" s="55" t="s">
        <v>485</v>
      </c>
      <c r="D426" s="97"/>
      <c r="E426" s="61"/>
      <c r="F426" s="61"/>
      <c r="G426" s="57">
        <v>200</v>
      </c>
      <c r="H426" s="111"/>
    </row>
    <row r="427" spans="1:8" ht="12.75" customHeight="1" x14ac:dyDescent="0.2">
      <c r="A427" s="59">
        <v>155</v>
      </c>
      <c r="B427" s="60" t="s">
        <v>506</v>
      </c>
      <c r="C427" s="55" t="s">
        <v>485</v>
      </c>
      <c r="D427" s="97"/>
      <c r="E427" s="61"/>
      <c r="F427" s="61"/>
      <c r="G427" s="57">
        <v>200</v>
      </c>
      <c r="H427" s="111"/>
    </row>
    <row r="428" spans="1:8" ht="12.75" customHeight="1" x14ac:dyDescent="0.2">
      <c r="A428" s="59">
        <v>163</v>
      </c>
      <c r="B428" s="60" t="s">
        <v>865</v>
      </c>
      <c r="C428" s="55" t="s">
        <v>490</v>
      </c>
      <c r="D428" s="97"/>
      <c r="E428" s="61"/>
      <c r="F428" s="61"/>
      <c r="G428" s="61">
        <v>300</v>
      </c>
      <c r="H428" s="112"/>
    </row>
    <row r="429" spans="1:8" ht="12.75" customHeight="1" x14ac:dyDescent="0.2">
      <c r="A429" s="59">
        <v>164</v>
      </c>
      <c r="B429" s="60" t="s">
        <v>865</v>
      </c>
      <c r="C429" s="55" t="s">
        <v>490</v>
      </c>
      <c r="D429" s="97"/>
      <c r="E429" s="61"/>
      <c r="F429" s="61"/>
      <c r="G429" s="61">
        <v>300</v>
      </c>
      <c r="H429" s="112"/>
    </row>
    <row r="430" spans="1:8" ht="12.75" customHeight="1" x14ac:dyDescent="0.2">
      <c r="A430" s="59">
        <v>165</v>
      </c>
      <c r="B430" s="60" t="s">
        <v>865</v>
      </c>
      <c r="C430" s="55" t="s">
        <v>490</v>
      </c>
      <c r="D430" s="97"/>
      <c r="E430" s="61"/>
      <c r="F430" s="61"/>
      <c r="G430" s="61">
        <v>300</v>
      </c>
      <c r="H430" s="112"/>
    </row>
    <row r="431" spans="1:8" ht="12.75" customHeight="1" x14ac:dyDescent="0.2">
      <c r="A431" s="59">
        <v>149</v>
      </c>
      <c r="B431" s="60" t="s">
        <v>499</v>
      </c>
      <c r="C431" s="55" t="s">
        <v>485</v>
      </c>
      <c r="D431" s="97"/>
      <c r="E431" s="61"/>
      <c r="F431" s="61"/>
      <c r="G431" s="57">
        <v>350</v>
      </c>
      <c r="H431" s="111"/>
    </row>
    <row r="432" spans="1:8" ht="12.75" customHeight="1" x14ac:dyDescent="0.2">
      <c r="A432" s="59">
        <v>150</v>
      </c>
      <c r="B432" s="60" t="s">
        <v>809</v>
      </c>
      <c r="C432" s="55" t="s">
        <v>485</v>
      </c>
      <c r="D432" s="97"/>
      <c r="E432" s="61"/>
      <c r="F432" s="61"/>
      <c r="G432" s="57">
        <v>200</v>
      </c>
      <c r="H432" s="111"/>
    </row>
    <row r="433" spans="1:8" ht="12.75" customHeight="1" x14ac:dyDescent="0.2">
      <c r="A433" s="59">
        <v>152</v>
      </c>
      <c r="B433" s="60" t="s">
        <v>502</v>
      </c>
      <c r="C433" s="55" t="s">
        <v>485</v>
      </c>
      <c r="D433" s="97"/>
      <c r="E433" s="61"/>
      <c r="F433" s="61"/>
      <c r="G433" s="57">
        <v>200</v>
      </c>
      <c r="H433" s="111"/>
    </row>
    <row r="434" spans="1:8" ht="12.75" customHeight="1" x14ac:dyDescent="0.2">
      <c r="A434" s="59">
        <v>151</v>
      </c>
      <c r="B434" s="60" t="s">
        <v>501</v>
      </c>
      <c r="C434" s="55" t="s">
        <v>485</v>
      </c>
      <c r="D434" s="97"/>
      <c r="E434" s="61"/>
      <c r="F434" s="61"/>
      <c r="G434" s="57">
        <v>200</v>
      </c>
      <c r="H434" s="111"/>
    </row>
    <row r="435" spans="1:8" ht="12.75" customHeight="1" x14ac:dyDescent="0.2">
      <c r="A435" s="59">
        <v>148</v>
      </c>
      <c r="B435" s="60" t="s">
        <v>497</v>
      </c>
      <c r="C435" s="55" t="s">
        <v>485</v>
      </c>
      <c r="D435" s="97"/>
      <c r="E435" s="61"/>
      <c r="F435" s="61"/>
      <c r="G435" s="57">
        <v>400</v>
      </c>
      <c r="H435" s="111"/>
    </row>
    <row r="436" spans="1:8" ht="12.75" customHeight="1" x14ac:dyDescent="0.2">
      <c r="A436" s="59">
        <v>156</v>
      </c>
      <c r="B436" s="60" t="s">
        <v>507</v>
      </c>
      <c r="C436" s="55" t="s">
        <v>485</v>
      </c>
      <c r="D436" s="97"/>
      <c r="E436" s="61"/>
      <c r="F436" s="61"/>
      <c r="G436" s="57">
        <v>200</v>
      </c>
      <c r="H436" s="111"/>
    </row>
    <row r="437" spans="1:8" ht="12.75" customHeight="1" x14ac:dyDescent="0.2">
      <c r="A437" s="59">
        <v>153</v>
      </c>
      <c r="B437" s="60" t="s">
        <v>810</v>
      </c>
      <c r="C437" s="55" t="s">
        <v>485</v>
      </c>
      <c r="D437" s="97"/>
      <c r="E437" s="61"/>
      <c r="F437" s="61"/>
      <c r="G437" s="57">
        <v>200</v>
      </c>
      <c r="H437" s="111"/>
    </row>
    <row r="438" spans="1:8" ht="12.75" customHeight="1" x14ac:dyDescent="0.2">
      <c r="A438" s="59">
        <v>258</v>
      </c>
      <c r="B438" s="60" t="s">
        <v>530</v>
      </c>
      <c r="C438" s="60" t="s">
        <v>531</v>
      </c>
      <c r="D438" s="97"/>
      <c r="E438" s="61"/>
      <c r="F438" s="61"/>
      <c r="G438" s="61">
        <v>400</v>
      </c>
      <c r="H438" s="112"/>
    </row>
    <row r="439" spans="1:8" ht="12.75" customHeight="1" x14ac:dyDescent="0.2">
      <c r="A439" s="59">
        <v>17</v>
      </c>
      <c r="B439" s="56" t="s">
        <v>448</v>
      </c>
      <c r="C439" s="55" t="s">
        <v>782</v>
      </c>
      <c r="D439" s="97"/>
      <c r="E439" s="61"/>
      <c r="F439" s="61"/>
      <c r="G439" s="57">
        <v>800</v>
      </c>
      <c r="H439" s="111"/>
    </row>
    <row r="440" spans="1:8" ht="12.75" customHeight="1" x14ac:dyDescent="0.2">
      <c r="A440" s="59">
        <v>302</v>
      </c>
      <c r="B440" s="60" t="s">
        <v>574</v>
      </c>
      <c r="C440" s="60" t="s">
        <v>494</v>
      </c>
      <c r="D440" s="97"/>
      <c r="E440" s="61"/>
      <c r="F440" s="61"/>
      <c r="G440" s="61">
        <v>600</v>
      </c>
      <c r="H440" s="112"/>
    </row>
    <row r="441" spans="1:8" ht="12.75" customHeight="1" x14ac:dyDescent="0.2">
      <c r="A441" s="59">
        <v>280</v>
      </c>
      <c r="B441" s="60" t="s">
        <v>834</v>
      </c>
      <c r="C441" s="60" t="s">
        <v>558</v>
      </c>
      <c r="D441" s="97"/>
      <c r="E441" s="61"/>
      <c r="F441" s="61"/>
      <c r="G441" s="61">
        <v>550</v>
      </c>
      <c r="H441" s="112"/>
    </row>
    <row r="442" spans="1:8" ht="12.75" customHeight="1" x14ac:dyDescent="0.2">
      <c r="A442" s="59">
        <v>53</v>
      </c>
      <c r="B442" s="56" t="s">
        <v>788</v>
      </c>
      <c r="C442" s="55" t="s">
        <v>789</v>
      </c>
      <c r="D442" s="97"/>
      <c r="E442" s="61"/>
      <c r="F442" s="61"/>
      <c r="G442" s="57">
        <v>550</v>
      </c>
      <c r="H442" s="111"/>
    </row>
    <row r="443" spans="1:8" ht="12.75" customHeight="1" x14ac:dyDescent="0.2">
      <c r="A443" s="59">
        <v>76</v>
      </c>
      <c r="B443" s="56" t="s">
        <v>791</v>
      </c>
      <c r="C443" s="55" t="s">
        <v>480</v>
      </c>
      <c r="D443" s="97"/>
      <c r="E443" s="61"/>
      <c r="F443" s="61"/>
      <c r="G443" s="57">
        <v>750</v>
      </c>
      <c r="H443" s="111"/>
    </row>
    <row r="444" spans="1:8" ht="12.75" customHeight="1" x14ac:dyDescent="0.2">
      <c r="A444" s="59">
        <v>77</v>
      </c>
      <c r="B444" s="56" t="s">
        <v>791</v>
      </c>
      <c r="C444" s="55" t="s">
        <v>480</v>
      </c>
      <c r="D444" s="97"/>
      <c r="E444" s="61"/>
      <c r="F444" s="61"/>
      <c r="G444" s="57">
        <v>962.75</v>
      </c>
      <c r="H444" s="111"/>
    </row>
    <row r="445" spans="1:8" ht="12.75" customHeight="1" x14ac:dyDescent="0.2">
      <c r="A445" s="59">
        <v>78</v>
      </c>
      <c r="B445" s="56" t="s">
        <v>791</v>
      </c>
      <c r="C445" s="55" t="s">
        <v>480</v>
      </c>
      <c r="D445" s="97"/>
      <c r="E445" s="61"/>
      <c r="F445" s="61"/>
      <c r="G445" s="57">
        <v>800</v>
      </c>
      <c r="H445" s="111"/>
    </row>
    <row r="446" spans="1:8" ht="12.75" customHeight="1" x14ac:dyDescent="0.2">
      <c r="A446" s="59">
        <v>79</v>
      </c>
      <c r="B446" s="56" t="s">
        <v>791</v>
      </c>
      <c r="C446" s="55" t="s">
        <v>480</v>
      </c>
      <c r="D446" s="97"/>
      <c r="E446" s="61"/>
      <c r="F446" s="61"/>
      <c r="G446" s="57">
        <v>1100</v>
      </c>
      <c r="H446" s="111"/>
    </row>
    <row r="447" spans="1:8" ht="12.75" customHeight="1" x14ac:dyDescent="0.2">
      <c r="A447" s="59">
        <v>48</v>
      </c>
      <c r="B447" s="55" t="s">
        <v>468</v>
      </c>
      <c r="C447" s="59" t="s">
        <v>680</v>
      </c>
      <c r="D447" s="97"/>
      <c r="E447" s="61"/>
      <c r="F447" s="61"/>
      <c r="G447" s="57">
        <v>700</v>
      </c>
      <c r="H447" s="111"/>
    </row>
    <row r="448" spans="1:8" ht="12.75" customHeight="1" x14ac:dyDescent="0.2">
      <c r="A448" s="59">
        <v>95</v>
      </c>
      <c r="B448" s="60" t="s">
        <v>468</v>
      </c>
      <c r="C448" s="55" t="s">
        <v>787</v>
      </c>
      <c r="D448" s="97"/>
      <c r="E448" s="61"/>
      <c r="F448" s="61"/>
      <c r="G448" s="57">
        <v>600</v>
      </c>
      <c r="H448" s="111"/>
    </row>
    <row r="449" spans="1:8" ht="12.75" customHeight="1" x14ac:dyDescent="0.2">
      <c r="A449" s="59">
        <v>51</v>
      </c>
      <c r="B449" s="55" t="s">
        <v>662</v>
      </c>
      <c r="C449" s="55" t="s">
        <v>787</v>
      </c>
      <c r="D449" s="97"/>
      <c r="E449" s="61"/>
      <c r="F449" s="61"/>
      <c r="G449" s="57">
        <v>425</v>
      </c>
      <c r="H449" s="111"/>
    </row>
    <row r="450" spans="1:8" ht="12.75" customHeight="1" x14ac:dyDescent="0.2">
      <c r="A450" s="59">
        <v>80</v>
      </c>
      <c r="B450" s="56" t="s">
        <v>792</v>
      </c>
      <c r="C450" s="55" t="s">
        <v>657</v>
      </c>
      <c r="D450" s="97"/>
      <c r="E450" s="61"/>
      <c r="F450" s="61"/>
      <c r="G450" s="57">
        <v>1250</v>
      </c>
      <c r="H450" s="111"/>
    </row>
    <row r="451" spans="1:8" ht="12.75" customHeight="1" x14ac:dyDescent="0.2">
      <c r="A451" s="59">
        <v>166</v>
      </c>
      <c r="B451" s="60" t="s">
        <v>814</v>
      </c>
      <c r="C451" s="55" t="s">
        <v>609</v>
      </c>
      <c r="D451" s="97"/>
      <c r="E451" s="61"/>
      <c r="F451" s="61"/>
      <c r="G451" s="57">
        <v>676</v>
      </c>
      <c r="H451" s="111"/>
    </row>
    <row r="452" spans="1:8" ht="12.75" customHeight="1" x14ac:dyDescent="0.2">
      <c r="A452" s="59">
        <v>147</v>
      </c>
      <c r="B452" s="60" t="s">
        <v>808</v>
      </c>
      <c r="C452" s="55" t="s">
        <v>480</v>
      </c>
      <c r="D452" s="97"/>
      <c r="E452" s="61"/>
      <c r="F452" s="61"/>
      <c r="G452" s="57">
        <v>465</v>
      </c>
      <c r="H452" s="111"/>
    </row>
    <row r="453" spans="1:8" ht="12.75" customHeight="1" x14ac:dyDescent="0.2">
      <c r="A453" s="59">
        <v>24</v>
      </c>
      <c r="B453" s="55" t="s">
        <v>455</v>
      </c>
      <c r="C453" s="55" t="s">
        <v>456</v>
      </c>
      <c r="D453" s="97"/>
      <c r="E453" s="61"/>
      <c r="F453" s="61"/>
      <c r="G453" s="57">
        <v>1150</v>
      </c>
      <c r="H453" s="111"/>
    </row>
    <row r="454" spans="1:8" ht="12.75" customHeight="1" x14ac:dyDescent="0.2">
      <c r="A454" s="59">
        <v>436</v>
      </c>
      <c r="B454" s="59" t="s">
        <v>852</v>
      </c>
      <c r="C454" s="59" t="s">
        <v>531</v>
      </c>
      <c r="D454" s="97"/>
      <c r="E454" s="61"/>
      <c r="F454" s="61"/>
      <c r="G454" s="57">
        <v>600</v>
      </c>
      <c r="H454" s="111"/>
    </row>
    <row r="455" spans="1:8" ht="12.75" customHeight="1" x14ac:dyDescent="0.2">
      <c r="A455" s="59">
        <v>447</v>
      </c>
      <c r="B455" s="60" t="s">
        <v>586</v>
      </c>
      <c r="C455" s="60" t="s">
        <v>585</v>
      </c>
      <c r="D455" s="97"/>
      <c r="E455" s="61"/>
      <c r="F455" s="61"/>
      <c r="G455" s="61">
        <v>350</v>
      </c>
      <c r="H455" s="112"/>
    </row>
    <row r="456" spans="1:8" ht="12.75" customHeight="1" x14ac:dyDescent="0.2">
      <c r="A456" s="59">
        <v>454</v>
      </c>
      <c r="B456" s="60" t="s">
        <v>586</v>
      </c>
      <c r="C456" s="60" t="s">
        <v>713</v>
      </c>
      <c r="D456" s="97"/>
      <c r="E456" s="61"/>
      <c r="F456" s="61"/>
      <c r="G456" s="61">
        <v>350</v>
      </c>
      <c r="H456" s="112"/>
    </row>
    <row r="457" spans="1:8" ht="12.75" customHeight="1" x14ac:dyDescent="0.2">
      <c r="A457" s="59">
        <v>455</v>
      </c>
      <c r="B457" s="60" t="s">
        <v>586</v>
      </c>
      <c r="C457" s="60" t="s">
        <v>713</v>
      </c>
      <c r="D457" s="97"/>
      <c r="E457" s="61"/>
      <c r="F457" s="61"/>
      <c r="G457" s="61">
        <v>350</v>
      </c>
      <c r="H457" s="112"/>
    </row>
    <row r="458" spans="1:8" ht="12.75" customHeight="1" x14ac:dyDescent="0.2">
      <c r="A458" s="59">
        <v>456</v>
      </c>
      <c r="B458" s="60" t="s">
        <v>586</v>
      </c>
      <c r="C458" s="60" t="s">
        <v>713</v>
      </c>
      <c r="D458" s="97"/>
      <c r="E458" s="61"/>
      <c r="F458" s="61"/>
      <c r="G458" s="61">
        <v>350</v>
      </c>
      <c r="H458" s="112"/>
    </row>
    <row r="459" spans="1:8" ht="12.75" customHeight="1" x14ac:dyDescent="0.2">
      <c r="A459" s="59">
        <v>300</v>
      </c>
      <c r="B459" s="60" t="s">
        <v>571</v>
      </c>
      <c r="C459" s="60" t="s">
        <v>494</v>
      </c>
      <c r="D459" s="97"/>
      <c r="E459" s="61"/>
      <c r="F459" s="61"/>
      <c r="G459" s="61">
        <v>425</v>
      </c>
      <c r="H459" s="112"/>
    </row>
    <row r="460" spans="1:8" ht="12.75" customHeight="1" x14ac:dyDescent="0.2">
      <c r="A460" s="59">
        <v>306</v>
      </c>
      <c r="B460" s="60" t="s">
        <v>571</v>
      </c>
      <c r="C460" s="60" t="s">
        <v>494</v>
      </c>
      <c r="D460" s="97"/>
      <c r="E460" s="61"/>
      <c r="F460" s="61"/>
      <c r="G460" s="61">
        <v>350</v>
      </c>
      <c r="H460" s="112"/>
    </row>
    <row r="461" spans="1:8" x14ac:dyDescent="0.2">
      <c r="D461" s="105"/>
      <c r="E461" s="61"/>
      <c r="F461" s="61"/>
    </row>
    <row r="462" spans="1:8" x14ac:dyDescent="0.2">
      <c r="D462" s="105"/>
      <c r="G462" s="31"/>
      <c r="H462" s="116"/>
    </row>
    <row r="463" spans="1:8" x14ac:dyDescent="0.2">
      <c r="D463" s="105"/>
    </row>
    <row r="464" spans="1:8" x14ac:dyDescent="0.2">
      <c r="D464" s="105"/>
    </row>
    <row r="465" spans="4:4" x14ac:dyDescent="0.2">
      <c r="D465" s="105"/>
    </row>
    <row r="466" spans="4:4" x14ac:dyDescent="0.2">
      <c r="D466" s="105"/>
    </row>
    <row r="467" spans="4:4" x14ac:dyDescent="0.2">
      <c r="D467" s="105"/>
    </row>
    <row r="468" spans="4:4" x14ac:dyDescent="0.2">
      <c r="D468" s="105"/>
    </row>
    <row r="469" spans="4:4" x14ac:dyDescent="0.2">
      <c r="D469" s="105"/>
    </row>
    <row r="470" spans="4:4" x14ac:dyDescent="0.2">
      <c r="D470" s="105"/>
    </row>
    <row r="471" spans="4:4" x14ac:dyDescent="0.2">
      <c r="D471" s="105"/>
    </row>
    <row r="472" spans="4:4" x14ac:dyDescent="0.2">
      <c r="D472" s="105"/>
    </row>
    <row r="473" spans="4:4" x14ac:dyDescent="0.2">
      <c r="D473" s="105"/>
    </row>
    <row r="474" spans="4:4" x14ac:dyDescent="0.2">
      <c r="D474" s="105"/>
    </row>
    <row r="475" spans="4:4" x14ac:dyDescent="0.2">
      <c r="D475" s="105"/>
    </row>
    <row r="476" spans="4:4" x14ac:dyDescent="0.2">
      <c r="D476" s="105"/>
    </row>
    <row r="477" spans="4:4" x14ac:dyDescent="0.2">
      <c r="D477" s="105"/>
    </row>
    <row r="478" spans="4:4" x14ac:dyDescent="0.2">
      <c r="D478" s="105"/>
    </row>
    <row r="479" spans="4:4" x14ac:dyDescent="0.2">
      <c r="D479" s="105"/>
    </row>
    <row r="480" spans="4:4" x14ac:dyDescent="0.2">
      <c r="D480" s="105"/>
    </row>
    <row r="481" spans="4:4" x14ac:dyDescent="0.2">
      <c r="D481" s="105"/>
    </row>
    <row r="482" spans="4:4" x14ac:dyDescent="0.2">
      <c r="D482" s="105"/>
    </row>
    <row r="483" spans="4:4" x14ac:dyDescent="0.2">
      <c r="D483" s="105"/>
    </row>
    <row r="484" spans="4:4" x14ac:dyDescent="0.2">
      <c r="D484" s="105"/>
    </row>
    <row r="485" spans="4:4" x14ac:dyDescent="0.2">
      <c r="D485" s="105"/>
    </row>
    <row r="486" spans="4:4" x14ac:dyDescent="0.2">
      <c r="D486" s="105"/>
    </row>
    <row r="487" spans="4:4" x14ac:dyDescent="0.2">
      <c r="D487" s="105"/>
    </row>
    <row r="488" spans="4:4" x14ac:dyDescent="0.2">
      <c r="D488" s="105"/>
    </row>
    <row r="489" spans="4:4" x14ac:dyDescent="0.2">
      <c r="D489" s="105"/>
    </row>
    <row r="490" spans="4:4" x14ac:dyDescent="0.2">
      <c r="D490" s="105"/>
    </row>
    <row r="491" spans="4:4" x14ac:dyDescent="0.2">
      <c r="D491" s="105"/>
    </row>
    <row r="492" spans="4:4" x14ac:dyDescent="0.2">
      <c r="D492" s="105"/>
    </row>
    <row r="493" spans="4:4" x14ac:dyDescent="0.2">
      <c r="D493" s="105"/>
    </row>
    <row r="494" spans="4:4" x14ac:dyDescent="0.2">
      <c r="D494" s="105"/>
    </row>
    <row r="495" spans="4:4" x14ac:dyDescent="0.2">
      <c r="D495" s="105"/>
    </row>
    <row r="496" spans="4:4" x14ac:dyDescent="0.2">
      <c r="D496" s="105"/>
    </row>
    <row r="497" spans="4:4" x14ac:dyDescent="0.2">
      <c r="D497" s="105"/>
    </row>
    <row r="498" spans="4:4" x14ac:dyDescent="0.2">
      <c r="D498" s="105"/>
    </row>
    <row r="499" spans="4:4" x14ac:dyDescent="0.2">
      <c r="D499" s="105"/>
    </row>
    <row r="500" spans="4:4" x14ac:dyDescent="0.2">
      <c r="D500" s="105"/>
    </row>
    <row r="501" spans="4:4" x14ac:dyDescent="0.2">
      <c r="D501" s="105"/>
    </row>
    <row r="502" spans="4:4" x14ac:dyDescent="0.2">
      <c r="D502" s="105"/>
    </row>
    <row r="503" spans="4:4" x14ac:dyDescent="0.2">
      <c r="D503" s="105"/>
    </row>
    <row r="504" spans="4:4" x14ac:dyDescent="0.2">
      <c r="D504" s="105"/>
    </row>
    <row r="505" spans="4:4" x14ac:dyDescent="0.2">
      <c r="D505" s="105"/>
    </row>
    <row r="506" spans="4:4" x14ac:dyDescent="0.2">
      <c r="D506" s="105"/>
    </row>
    <row r="507" spans="4:4" x14ac:dyDescent="0.2">
      <c r="D507" s="105"/>
    </row>
    <row r="508" spans="4:4" x14ac:dyDescent="0.2">
      <c r="D508" s="105"/>
    </row>
    <row r="509" spans="4:4" x14ac:dyDescent="0.2">
      <c r="D509" s="105"/>
    </row>
  </sheetData>
  <sortState ref="A13:E461">
    <sortCondition ref="B13:B461"/>
  </sortState>
  <mergeCells count="10">
    <mergeCell ref="I5:I6"/>
    <mergeCell ref="G5:G6"/>
    <mergeCell ref="G4:I4"/>
    <mergeCell ref="A1:G1"/>
    <mergeCell ref="A2:G2"/>
    <mergeCell ref="A3:G3"/>
    <mergeCell ref="A4:A6"/>
    <mergeCell ref="B4:B6"/>
    <mergeCell ref="C4:C6"/>
    <mergeCell ref="D4:D6"/>
  </mergeCells>
  <printOptions horizontalCentered="1"/>
  <pageMargins left="0.15748031496062992" right="0.15748031496062992" top="0.55118110236220474" bottom="0.36" header="0" footer="0"/>
  <pageSetup scale="60" orientation="landscape" r:id="rId1"/>
  <headerFooter alignWithMargins="0">
    <oddFooter>Página &amp;P</oddFooter>
  </headerFooter>
  <ignoredErrors>
    <ignoredError sqref="D7:D67" numberStoredAsText="1"/>
    <ignoredError sqref="H14:H6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 tint="-0.249977111117893"/>
  </sheetPr>
  <dimension ref="B1:J46"/>
  <sheetViews>
    <sheetView showGridLines="0" topLeftCell="A4" zoomScaleNormal="100" workbookViewId="0">
      <selection activeCell="F46" sqref="F46"/>
    </sheetView>
  </sheetViews>
  <sheetFormatPr baseColWidth="10" defaultRowHeight="12.75" x14ac:dyDescent="0.2"/>
  <cols>
    <col min="1" max="1" width="1.42578125" style="16" customWidth="1"/>
    <col min="2" max="2" width="11.42578125" style="16"/>
    <col min="3" max="3" width="46.85546875" style="16" customWidth="1"/>
    <col min="4" max="4" width="15.42578125" style="16" bestFit="1" customWidth="1"/>
    <col min="5" max="5" width="1.42578125" style="16" customWidth="1"/>
    <col min="6" max="6" width="12.7109375" style="11" bestFit="1" customWidth="1"/>
    <col min="7" max="7" width="3.85546875" style="11" customWidth="1"/>
    <col min="8" max="8" width="12.5703125" style="11" customWidth="1"/>
    <col min="9" max="10" width="12.28515625" style="16" bestFit="1" customWidth="1"/>
    <col min="11" max="16384" width="11.42578125" style="16"/>
  </cols>
  <sheetData>
    <row r="1" spans="2:10" ht="7.5" customHeight="1" x14ac:dyDescent="0.2"/>
    <row r="2" spans="2:10" ht="15.75" x14ac:dyDescent="0.25">
      <c r="B2" s="362" t="s">
        <v>434</v>
      </c>
      <c r="C2" s="362"/>
      <c r="D2" s="362"/>
    </row>
    <row r="3" spans="2:10" x14ac:dyDescent="0.2">
      <c r="B3" s="363" t="s">
        <v>257</v>
      </c>
      <c r="C3" s="363"/>
      <c r="D3" s="363"/>
    </row>
    <row r="4" spans="2:10" ht="6.75" customHeight="1" x14ac:dyDescent="0.25">
      <c r="B4" s="362"/>
      <c r="C4" s="362"/>
      <c r="D4" s="362"/>
    </row>
    <row r="5" spans="2:10" ht="16.5" thickBot="1" x14ac:dyDescent="0.3">
      <c r="B5" s="362" t="s">
        <v>1009</v>
      </c>
      <c r="C5" s="362"/>
      <c r="D5" s="362"/>
    </row>
    <row r="6" spans="2:10" ht="15" x14ac:dyDescent="0.25">
      <c r="B6" s="379" t="s">
        <v>435</v>
      </c>
      <c r="C6" s="380"/>
      <c r="D6" s="381"/>
    </row>
    <row r="7" spans="2:10" ht="15" x14ac:dyDescent="0.25">
      <c r="B7" s="382" t="s">
        <v>436</v>
      </c>
      <c r="C7" s="383"/>
      <c r="D7" s="384"/>
    </row>
    <row r="8" spans="2:10" ht="15" x14ac:dyDescent="0.25">
      <c r="B8" s="385" t="s">
        <v>437</v>
      </c>
      <c r="C8" s="386"/>
      <c r="D8" s="387"/>
    </row>
    <row r="9" spans="2:10" ht="13.5" thickBot="1" x14ac:dyDescent="0.25">
      <c r="B9" s="376" t="s">
        <v>328</v>
      </c>
      <c r="C9" s="377"/>
      <c r="D9" s="378"/>
    </row>
    <row r="10" spans="2:10" ht="13.5" thickBot="1" x14ac:dyDescent="0.25">
      <c r="B10" s="255" t="s">
        <v>250</v>
      </c>
      <c r="C10" s="255" t="s">
        <v>251</v>
      </c>
      <c r="D10" s="255">
        <v>2019</v>
      </c>
      <c r="F10" s="17"/>
    </row>
    <row r="11" spans="2:10" x14ac:dyDescent="0.2">
      <c r="B11" s="248">
        <v>11</v>
      </c>
      <c r="C11" s="249" t="s">
        <v>331</v>
      </c>
      <c r="D11" s="344">
        <v>7360268</v>
      </c>
      <c r="F11" s="63"/>
      <c r="G11" s="23"/>
      <c r="H11" s="23"/>
      <c r="J11" s="38"/>
    </row>
    <row r="12" spans="2:10" x14ac:dyDescent="0.2">
      <c r="B12" s="248">
        <v>12</v>
      </c>
      <c r="C12" s="250" t="s">
        <v>333</v>
      </c>
      <c r="D12" s="345">
        <v>2112283</v>
      </c>
      <c r="F12" s="64"/>
      <c r="H12" s="23"/>
      <c r="J12" s="38"/>
    </row>
    <row r="13" spans="2:10" x14ac:dyDescent="0.2">
      <c r="B13" s="248">
        <v>14</v>
      </c>
      <c r="C13" s="251" t="s">
        <v>284</v>
      </c>
      <c r="D13" s="345">
        <v>123688</v>
      </c>
      <c r="F13" s="64"/>
      <c r="H13" s="23"/>
      <c r="J13" s="38"/>
    </row>
    <row r="14" spans="2:10" x14ac:dyDescent="0.2">
      <c r="B14" s="248">
        <v>15</v>
      </c>
      <c r="C14" s="250" t="s">
        <v>336</v>
      </c>
      <c r="D14" s="345">
        <v>204718</v>
      </c>
      <c r="F14" s="64"/>
      <c r="H14" s="23"/>
      <c r="J14" s="38"/>
    </row>
    <row r="15" spans="2:10" x14ac:dyDescent="0.2">
      <c r="B15" s="248">
        <v>16</v>
      </c>
      <c r="C15" s="250" t="s">
        <v>340</v>
      </c>
      <c r="D15" s="345">
        <v>1004219.83</v>
      </c>
      <c r="F15" s="64"/>
      <c r="H15" s="23"/>
      <c r="J15" s="38"/>
    </row>
    <row r="16" spans="2:10" x14ac:dyDescent="0.2">
      <c r="B16" s="248">
        <v>21</v>
      </c>
      <c r="C16" s="251" t="s">
        <v>287</v>
      </c>
      <c r="D16" s="345">
        <v>23</v>
      </c>
      <c r="F16" s="64"/>
      <c r="H16" s="23"/>
      <c r="J16" s="38"/>
    </row>
    <row r="17" spans="2:10" x14ac:dyDescent="0.2">
      <c r="B17" s="248">
        <v>22</v>
      </c>
      <c r="C17" s="250" t="s">
        <v>343</v>
      </c>
      <c r="D17" s="345">
        <v>2933417.61</v>
      </c>
      <c r="F17" s="64"/>
      <c r="H17" s="23"/>
      <c r="J17" s="38"/>
    </row>
    <row r="18" spans="2:10" x14ac:dyDescent="0.2">
      <c r="B18" s="248">
        <v>31</v>
      </c>
      <c r="C18" s="250" t="s">
        <v>123</v>
      </c>
      <c r="D18" s="346">
        <v>0</v>
      </c>
      <c r="F18" s="23"/>
      <c r="H18" s="23"/>
      <c r="J18" s="38"/>
    </row>
    <row r="19" spans="2:10" ht="13.5" thickBot="1" x14ac:dyDescent="0.25">
      <c r="B19" s="248">
        <v>32</v>
      </c>
      <c r="C19" s="250" t="s">
        <v>345</v>
      </c>
      <c r="D19" s="346">
        <v>5715386.8700000001</v>
      </c>
      <c r="F19" s="23"/>
      <c r="H19" s="23"/>
      <c r="J19" s="38"/>
    </row>
    <row r="20" spans="2:10" ht="13.5" thickBot="1" x14ac:dyDescent="0.25">
      <c r="B20" s="252"/>
      <c r="C20" s="125" t="s">
        <v>330</v>
      </c>
      <c r="D20" s="347">
        <v>19454004.309999999</v>
      </c>
      <c r="F20" s="23"/>
      <c r="H20" s="23"/>
      <c r="J20" s="38"/>
    </row>
    <row r="21" spans="2:10" ht="4.5" customHeight="1" x14ac:dyDescent="0.2">
      <c r="F21" s="65"/>
    </row>
    <row r="22" spans="2:10" ht="4.5" customHeight="1" thickBot="1" x14ac:dyDescent="0.25"/>
    <row r="23" spans="2:10" ht="15" x14ac:dyDescent="0.25">
      <c r="B23" s="364" t="s">
        <v>435</v>
      </c>
      <c r="C23" s="365"/>
      <c r="D23" s="366"/>
    </row>
    <row r="24" spans="2:10" ht="15" x14ac:dyDescent="0.25">
      <c r="B24" s="367" t="s">
        <v>438</v>
      </c>
      <c r="C24" s="368"/>
      <c r="D24" s="369"/>
    </row>
    <row r="25" spans="2:10" ht="15" x14ac:dyDescent="0.25">
      <c r="B25" s="370" t="s">
        <v>439</v>
      </c>
      <c r="C25" s="371"/>
      <c r="D25" s="372"/>
    </row>
    <row r="26" spans="2:10" ht="13.5" thickBot="1" x14ac:dyDescent="0.25">
      <c r="B26" s="373" t="s">
        <v>328</v>
      </c>
      <c r="C26" s="374"/>
      <c r="D26" s="375"/>
    </row>
    <row r="27" spans="2:10" ht="13.5" thickBot="1" x14ac:dyDescent="0.25">
      <c r="B27" s="256" t="s">
        <v>250</v>
      </c>
      <c r="C27" s="256" t="s">
        <v>251</v>
      </c>
      <c r="D27" s="256">
        <v>2019</v>
      </c>
      <c r="F27" s="17"/>
    </row>
    <row r="28" spans="2:10" x14ac:dyDescent="0.2">
      <c r="B28" s="253">
        <v>51</v>
      </c>
      <c r="C28" s="254" t="s">
        <v>366</v>
      </c>
      <c r="D28" s="348">
        <v>4803875.9000000013</v>
      </c>
      <c r="F28" s="23"/>
      <c r="H28" s="23"/>
      <c r="J28" s="38"/>
    </row>
    <row r="29" spans="2:10" x14ac:dyDescent="0.2">
      <c r="B29" s="253">
        <v>54</v>
      </c>
      <c r="C29" s="254" t="s">
        <v>379</v>
      </c>
      <c r="D29" s="348">
        <v>6662227.6500000004</v>
      </c>
      <c r="F29" s="23"/>
      <c r="H29" s="23"/>
      <c r="J29" s="38"/>
    </row>
    <row r="30" spans="2:10" x14ac:dyDescent="0.2">
      <c r="B30" s="253">
        <v>55</v>
      </c>
      <c r="C30" s="254" t="s">
        <v>409</v>
      </c>
      <c r="D30" s="348">
        <v>316552.53000000009</v>
      </c>
      <c r="F30" s="23"/>
      <c r="H30" s="23"/>
      <c r="J30" s="38"/>
    </row>
    <row r="31" spans="2:10" x14ac:dyDescent="0.2">
      <c r="B31" s="253">
        <v>56</v>
      </c>
      <c r="C31" s="254" t="s">
        <v>415</v>
      </c>
      <c r="D31" s="348">
        <v>901748.14999999991</v>
      </c>
      <c r="F31" s="23"/>
      <c r="H31" s="23"/>
      <c r="J31" s="38"/>
    </row>
    <row r="32" spans="2:10" x14ac:dyDescent="0.2">
      <c r="B32" s="253" t="s">
        <v>432</v>
      </c>
      <c r="C32" s="254" t="s">
        <v>433</v>
      </c>
      <c r="D32" s="348">
        <v>5308910.8100000005</v>
      </c>
      <c r="F32" s="23"/>
      <c r="H32" s="23"/>
      <c r="J32" s="38"/>
    </row>
    <row r="33" spans="2:10" x14ac:dyDescent="0.2">
      <c r="B33" s="253">
        <v>71</v>
      </c>
      <c r="C33" s="254" t="s">
        <v>129</v>
      </c>
      <c r="D33" s="348">
        <v>777488.74</v>
      </c>
      <c r="F33" s="23"/>
      <c r="H33" s="23"/>
      <c r="J33" s="38"/>
    </row>
    <row r="34" spans="2:10" x14ac:dyDescent="0.2">
      <c r="B34" s="253">
        <v>72</v>
      </c>
      <c r="C34" s="254" t="s">
        <v>345</v>
      </c>
      <c r="D34" s="348">
        <v>683008.15999999992</v>
      </c>
      <c r="F34" s="23"/>
      <c r="H34" s="23"/>
      <c r="J34" s="38"/>
    </row>
    <row r="35" spans="2:10" ht="13.5" thickBot="1" x14ac:dyDescent="0.25">
      <c r="B35" s="253">
        <v>99</v>
      </c>
      <c r="C35" s="254" t="s">
        <v>419</v>
      </c>
      <c r="D35" s="348">
        <v>192.37</v>
      </c>
      <c r="F35" s="23"/>
      <c r="H35" s="23"/>
      <c r="J35" s="38"/>
    </row>
    <row r="36" spans="2:10" ht="13.5" thickBot="1" x14ac:dyDescent="0.25">
      <c r="B36" s="252"/>
      <c r="C36" s="125" t="s">
        <v>330</v>
      </c>
      <c r="D36" s="347">
        <v>19454004.309999999</v>
      </c>
      <c r="E36" s="28"/>
      <c r="F36" s="23"/>
      <c r="I36" s="38"/>
      <c r="J36" s="38"/>
    </row>
    <row r="37" spans="2:10" ht="6.75" customHeight="1" x14ac:dyDescent="0.2">
      <c r="F37" s="75"/>
    </row>
    <row r="38" spans="2:10" x14ac:dyDescent="0.2">
      <c r="D38" s="18"/>
      <c r="H38" s="18"/>
    </row>
    <row r="40" spans="2:10" x14ac:dyDescent="0.2">
      <c r="D40" s="37"/>
      <c r="F40" s="89"/>
    </row>
    <row r="42" spans="2:10" x14ac:dyDescent="0.2">
      <c r="D42" s="38"/>
    </row>
    <row r="44" spans="2:10" x14ac:dyDescent="0.2">
      <c r="D44" s="28"/>
      <c r="F44" s="89"/>
    </row>
    <row r="46" spans="2:10" x14ac:dyDescent="0.2">
      <c r="D46" s="38"/>
    </row>
  </sheetData>
  <mergeCells count="12">
    <mergeCell ref="B24:D24"/>
    <mergeCell ref="B25:D25"/>
    <mergeCell ref="B26:D26"/>
    <mergeCell ref="B9:D9"/>
    <mergeCell ref="B6:D6"/>
    <mergeCell ref="B7:D7"/>
    <mergeCell ref="B8:D8"/>
    <mergeCell ref="B2:D2"/>
    <mergeCell ref="B3:D3"/>
    <mergeCell ref="B4:D4"/>
    <mergeCell ref="B5:D5"/>
    <mergeCell ref="B23:D23"/>
  </mergeCells>
  <phoneticPr fontId="19" type="noConversion"/>
  <printOptions horizontalCentered="1" verticalCentered="1"/>
  <pageMargins left="0.78740157480314965" right="0.78740157480314965" top="0.98425196850393704" bottom="0.39370078740157483" header="0" footer="0"/>
  <pageSetup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 tint="-0.249977111117893"/>
  </sheetPr>
  <dimension ref="A1:G21"/>
  <sheetViews>
    <sheetView showGridLines="0" workbookViewId="0">
      <selection activeCell="C7" sqref="C7:D17"/>
    </sheetView>
  </sheetViews>
  <sheetFormatPr baseColWidth="10" defaultRowHeight="12.75" x14ac:dyDescent="0.2"/>
  <cols>
    <col min="1" max="1" width="11.42578125" style="16"/>
    <col min="2" max="2" width="34" style="16" customWidth="1"/>
    <col min="3" max="4" width="14.85546875" style="16" bestFit="1" customWidth="1"/>
    <col min="5" max="5" width="12.7109375" style="16" bestFit="1" customWidth="1"/>
    <col min="6" max="6" width="15.28515625" style="16" customWidth="1"/>
    <col min="7" max="16384" width="11.42578125" style="16"/>
  </cols>
  <sheetData>
    <row r="1" spans="1:7" x14ac:dyDescent="0.2">
      <c r="A1" s="16" t="s">
        <v>259</v>
      </c>
      <c r="B1" s="44"/>
      <c r="C1" s="44"/>
    </row>
    <row r="2" spans="1:7" ht="13.5" thickBot="1" x14ac:dyDescent="0.25">
      <c r="A2" s="2" t="s">
        <v>1010</v>
      </c>
      <c r="B2" s="44"/>
      <c r="C2" s="44"/>
    </row>
    <row r="3" spans="1:7" ht="15" x14ac:dyDescent="0.25">
      <c r="A3" s="388" t="s">
        <v>0</v>
      </c>
      <c r="B3" s="389"/>
      <c r="C3" s="389"/>
      <c r="D3" s="390"/>
    </row>
    <row r="4" spans="1:7" ht="13.5" thickBot="1" x14ac:dyDescent="0.25">
      <c r="A4" s="391" t="s">
        <v>328</v>
      </c>
      <c r="B4" s="392"/>
      <c r="C4" s="392"/>
      <c r="D4" s="393"/>
    </row>
    <row r="5" spans="1:7" ht="15.75" thickBot="1" x14ac:dyDescent="0.3">
      <c r="A5" s="230" t="s">
        <v>361</v>
      </c>
      <c r="B5" s="231" t="s">
        <v>1</v>
      </c>
      <c r="C5" s="232" t="s">
        <v>2</v>
      </c>
      <c r="D5" s="232" t="s">
        <v>3</v>
      </c>
    </row>
    <row r="6" spans="1:7" x14ac:dyDescent="0.2">
      <c r="A6" s="45"/>
      <c r="C6" s="46"/>
      <c r="D6" s="46"/>
    </row>
    <row r="7" spans="1:7" x14ac:dyDescent="0.2">
      <c r="A7" s="41">
        <v>1</v>
      </c>
      <c r="B7" s="3" t="s">
        <v>4</v>
      </c>
      <c r="C7" s="349">
        <v>4904450.92</v>
      </c>
      <c r="D7" s="349">
        <v>4904450.92</v>
      </c>
      <c r="E7" s="62"/>
      <c r="F7" s="38"/>
      <c r="G7" s="47"/>
    </row>
    <row r="8" spans="1:7" x14ac:dyDescent="0.2">
      <c r="A8" s="41"/>
      <c r="B8" s="3"/>
      <c r="C8" s="349"/>
      <c r="D8" s="350"/>
      <c r="E8" s="48"/>
    </row>
    <row r="9" spans="1:7" x14ac:dyDescent="0.2">
      <c r="A9" s="41">
        <v>2</v>
      </c>
      <c r="B9" s="3" t="s">
        <v>431</v>
      </c>
      <c r="C9" s="349">
        <v>13287470.42</v>
      </c>
      <c r="D9" s="349">
        <v>13287470.419999998</v>
      </c>
      <c r="E9" s="62"/>
      <c r="F9" s="38"/>
    </row>
    <row r="10" spans="1:7" x14ac:dyDescent="0.2">
      <c r="A10" s="41"/>
      <c r="B10" s="3"/>
      <c r="C10" s="349"/>
      <c r="D10" s="350"/>
      <c r="E10" s="36"/>
      <c r="F10" s="47"/>
    </row>
    <row r="11" spans="1:7" x14ac:dyDescent="0.2">
      <c r="A11" s="41">
        <v>3</v>
      </c>
      <c r="B11" s="3" t="s">
        <v>115</v>
      </c>
      <c r="C11" s="349">
        <v>0</v>
      </c>
      <c r="D11" s="351">
        <v>0</v>
      </c>
      <c r="E11" s="62"/>
      <c r="F11" s="38"/>
    </row>
    <row r="12" spans="1:7" x14ac:dyDescent="0.2">
      <c r="A12" s="41"/>
      <c r="B12" s="3"/>
      <c r="C12" s="349"/>
      <c r="D12" s="350"/>
    </row>
    <row r="13" spans="1:7" x14ac:dyDescent="0.2">
      <c r="A13" s="41">
        <v>4</v>
      </c>
      <c r="B13" s="3" t="s">
        <v>5</v>
      </c>
      <c r="C13" s="349">
        <v>1181740.6000000001</v>
      </c>
      <c r="D13" s="349">
        <v>1181740.6000000001</v>
      </c>
      <c r="E13" s="62"/>
      <c r="F13" s="38"/>
    </row>
    <row r="14" spans="1:7" x14ac:dyDescent="0.2">
      <c r="A14" s="41"/>
      <c r="B14" s="3"/>
      <c r="C14" s="349"/>
      <c r="D14" s="350"/>
      <c r="E14" s="62"/>
    </row>
    <row r="15" spans="1:7" x14ac:dyDescent="0.2">
      <c r="A15" s="41">
        <v>5</v>
      </c>
      <c r="B15" s="3" t="s">
        <v>116</v>
      </c>
      <c r="C15" s="349">
        <v>80342.37</v>
      </c>
      <c r="D15" s="351">
        <v>80342.37</v>
      </c>
      <c r="E15" s="62"/>
      <c r="F15" s="38"/>
    </row>
    <row r="16" spans="1:7" ht="13.5" thickBot="1" x14ac:dyDescent="0.25">
      <c r="A16" s="49"/>
      <c r="C16" s="349"/>
      <c r="D16" s="350"/>
    </row>
    <row r="17" spans="1:6" ht="13.5" thickBot="1" x14ac:dyDescent="0.25">
      <c r="A17" s="233"/>
      <c r="B17" s="234" t="s">
        <v>428</v>
      </c>
      <c r="C17" s="352">
        <v>19454004.310000002</v>
      </c>
      <c r="D17" s="352">
        <v>19454004.309999999</v>
      </c>
      <c r="E17" s="62"/>
      <c r="F17" s="38"/>
    </row>
    <row r="18" spans="1:6" x14ac:dyDescent="0.2">
      <c r="B18" s="44"/>
      <c r="C18" s="44"/>
    </row>
    <row r="19" spans="1:6" ht="15.75" x14ac:dyDescent="0.25">
      <c r="B19" s="50"/>
      <c r="C19" s="43"/>
      <c r="D19" s="51">
        <v>0</v>
      </c>
      <c r="F19" s="28"/>
    </row>
    <row r="20" spans="1:6" x14ac:dyDescent="0.2">
      <c r="C20" s="43"/>
      <c r="D20" s="47"/>
    </row>
    <row r="21" spans="1:6" x14ac:dyDescent="0.2">
      <c r="C21" s="43"/>
    </row>
  </sheetData>
  <mergeCells count="2">
    <mergeCell ref="A3:D3"/>
    <mergeCell ref="A4:D4"/>
  </mergeCells>
  <phoneticPr fontId="19" type="noConversion"/>
  <printOptions horizontalCentered="1" verticalCentered="1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5" tint="-0.249977111117893"/>
  </sheetPr>
  <dimension ref="B1:L44"/>
  <sheetViews>
    <sheetView showGridLines="0" zoomScaleNormal="100" workbookViewId="0">
      <selection activeCell="M21" sqref="M21"/>
    </sheetView>
  </sheetViews>
  <sheetFormatPr baseColWidth="10" defaultRowHeight="12.75" x14ac:dyDescent="0.2"/>
  <cols>
    <col min="1" max="1" width="2.7109375" style="16" customWidth="1"/>
    <col min="2" max="2" width="8.28515625" style="16" customWidth="1"/>
    <col min="3" max="3" width="33.42578125" style="16" customWidth="1"/>
    <col min="4" max="9" width="15.7109375" style="16" customWidth="1"/>
    <col min="10" max="10" width="11.42578125" style="16"/>
    <col min="11" max="11" width="14.85546875" style="16" bestFit="1" customWidth="1"/>
    <col min="12" max="12" width="12.85546875" style="16" bestFit="1" customWidth="1"/>
    <col min="13" max="16384" width="11.42578125" style="16"/>
  </cols>
  <sheetData>
    <row r="1" spans="2:9" ht="15.75" x14ac:dyDescent="0.25">
      <c r="B1" s="362" t="s">
        <v>434</v>
      </c>
      <c r="C1" s="362"/>
      <c r="D1" s="362"/>
      <c r="E1" s="362"/>
      <c r="F1" s="362"/>
      <c r="G1" s="362"/>
      <c r="H1" s="362"/>
      <c r="I1" s="362"/>
    </row>
    <row r="2" spans="2:9" ht="15.75" x14ac:dyDescent="0.25">
      <c r="B2" s="408" t="s">
        <v>258</v>
      </c>
      <c r="C2" s="408"/>
      <c r="D2" s="408"/>
      <c r="E2" s="408"/>
      <c r="F2" s="408"/>
      <c r="G2" s="408"/>
      <c r="H2" s="408"/>
      <c r="I2" s="408"/>
    </row>
    <row r="3" spans="2:9" ht="15.75" x14ac:dyDescent="0.25">
      <c r="B3" s="408" t="s">
        <v>1009</v>
      </c>
      <c r="C3" s="408"/>
      <c r="D3" s="408"/>
      <c r="E3" s="408"/>
      <c r="F3" s="408"/>
      <c r="G3" s="408"/>
      <c r="H3" s="408"/>
      <c r="I3" s="408"/>
    </row>
    <row r="4" spans="2:9" x14ac:dyDescent="0.2">
      <c r="B4" s="40"/>
      <c r="C4" s="40"/>
      <c r="D4" s="40"/>
      <c r="E4" s="40"/>
      <c r="F4" s="40"/>
      <c r="G4" s="40"/>
      <c r="H4" s="40"/>
      <c r="I4" s="40"/>
    </row>
    <row r="5" spans="2:9" ht="15.75" x14ac:dyDescent="0.25">
      <c r="B5" s="362" t="s">
        <v>253</v>
      </c>
      <c r="C5" s="362"/>
      <c r="D5" s="362"/>
      <c r="E5" s="362"/>
      <c r="F5" s="362"/>
      <c r="G5" s="362"/>
      <c r="H5" s="362"/>
      <c r="I5" s="362"/>
    </row>
    <row r="6" spans="2:9" ht="15.75" x14ac:dyDescent="0.25">
      <c r="B6" s="409" t="s">
        <v>254</v>
      </c>
      <c r="C6" s="409"/>
      <c r="D6" s="409"/>
      <c r="E6" s="409"/>
      <c r="F6" s="409"/>
      <c r="G6" s="409"/>
      <c r="H6" s="409"/>
      <c r="I6" s="409"/>
    </row>
    <row r="7" spans="2:9" ht="13.5" thickBot="1" x14ac:dyDescent="0.25"/>
    <row r="8" spans="2:9" ht="16.5" thickBot="1" x14ac:dyDescent="0.3">
      <c r="B8" s="404" t="s">
        <v>2</v>
      </c>
      <c r="C8" s="405"/>
      <c r="D8" s="398" t="s">
        <v>114</v>
      </c>
      <c r="E8" s="399"/>
      <c r="F8" s="399"/>
      <c r="G8" s="399"/>
      <c r="H8" s="400"/>
      <c r="I8" s="394" t="s">
        <v>330</v>
      </c>
    </row>
    <row r="9" spans="2:9" ht="20.100000000000001" customHeight="1" thickBot="1" x14ac:dyDescent="0.25">
      <c r="B9" s="237" t="s">
        <v>251</v>
      </c>
      <c r="C9" s="232" t="s">
        <v>252</v>
      </c>
      <c r="D9" s="232" t="s">
        <v>349</v>
      </c>
      <c r="E9" s="232" t="s">
        <v>350</v>
      </c>
      <c r="F9" s="232" t="s">
        <v>351</v>
      </c>
      <c r="G9" s="232" t="s">
        <v>352</v>
      </c>
      <c r="H9" s="238" t="s">
        <v>353</v>
      </c>
      <c r="I9" s="395"/>
    </row>
    <row r="10" spans="2:9" ht="20.100000000000001" customHeight="1" x14ac:dyDescent="0.2">
      <c r="B10" s="41">
        <v>11</v>
      </c>
      <c r="C10" s="52" t="s">
        <v>331</v>
      </c>
      <c r="D10" s="33"/>
      <c r="E10" s="353">
        <v>7360268</v>
      </c>
      <c r="F10" s="33"/>
      <c r="G10" s="353"/>
      <c r="H10" s="353"/>
      <c r="I10" s="354">
        <v>7360268</v>
      </c>
    </row>
    <row r="11" spans="2:9" ht="20.100000000000001" customHeight="1" x14ac:dyDescent="0.2">
      <c r="B11" s="41">
        <v>12</v>
      </c>
      <c r="C11" s="21" t="s">
        <v>333</v>
      </c>
      <c r="D11" s="33"/>
      <c r="E11" s="355">
        <v>2112283</v>
      </c>
      <c r="F11" s="33"/>
      <c r="G11" s="355"/>
      <c r="H11" s="355"/>
      <c r="I11" s="356">
        <v>2112283</v>
      </c>
    </row>
    <row r="12" spans="2:9" ht="20.100000000000001" customHeight="1" x14ac:dyDescent="0.2">
      <c r="B12" s="41">
        <v>14</v>
      </c>
      <c r="C12" s="21" t="s">
        <v>284</v>
      </c>
      <c r="D12" s="33"/>
      <c r="E12" s="355">
        <v>123688</v>
      </c>
      <c r="F12" s="33"/>
      <c r="G12" s="355"/>
      <c r="H12" s="355"/>
      <c r="I12" s="356">
        <v>123688</v>
      </c>
    </row>
    <row r="13" spans="2:9" ht="20.100000000000001" customHeight="1" x14ac:dyDescent="0.2">
      <c r="B13" s="41">
        <v>15</v>
      </c>
      <c r="C13" s="21" t="s">
        <v>336</v>
      </c>
      <c r="D13" s="33"/>
      <c r="E13" s="355">
        <v>204718</v>
      </c>
      <c r="F13" s="33"/>
      <c r="G13" s="355"/>
      <c r="H13" s="355"/>
      <c r="I13" s="356">
        <v>204718</v>
      </c>
    </row>
    <row r="14" spans="2:9" ht="20.100000000000001" customHeight="1" x14ac:dyDescent="0.2">
      <c r="B14" s="41">
        <v>16</v>
      </c>
      <c r="C14" s="21" t="s">
        <v>340</v>
      </c>
      <c r="D14" s="33">
        <v>977805.83</v>
      </c>
      <c r="E14" s="355">
        <v>26414</v>
      </c>
      <c r="F14" s="33"/>
      <c r="G14" s="355"/>
      <c r="H14" s="355"/>
      <c r="I14" s="356">
        <v>1004219.83</v>
      </c>
    </row>
    <row r="15" spans="2:9" ht="20.100000000000001" customHeight="1" x14ac:dyDescent="0.2">
      <c r="B15" s="41">
        <v>21</v>
      </c>
      <c r="C15" s="21" t="s">
        <v>295</v>
      </c>
      <c r="D15" s="33"/>
      <c r="E15" s="355">
        <v>23</v>
      </c>
      <c r="F15" s="33"/>
      <c r="G15" s="355"/>
      <c r="H15" s="355"/>
      <c r="I15" s="356">
        <v>23</v>
      </c>
    </row>
    <row r="16" spans="2:9" ht="20.100000000000001" customHeight="1" x14ac:dyDescent="0.2">
      <c r="B16" s="41">
        <v>22</v>
      </c>
      <c r="C16" s="21" t="s">
        <v>343</v>
      </c>
      <c r="D16" s="33">
        <v>2933417.61</v>
      </c>
      <c r="E16" s="355"/>
      <c r="F16" s="33"/>
      <c r="G16" s="355"/>
      <c r="H16" s="355"/>
      <c r="I16" s="356">
        <v>2933417.61</v>
      </c>
    </row>
    <row r="17" spans="2:12" ht="20.100000000000001" customHeight="1" x14ac:dyDescent="0.2">
      <c r="B17" s="41">
        <v>31</v>
      </c>
      <c r="C17" s="21" t="s">
        <v>123</v>
      </c>
      <c r="D17" s="33"/>
      <c r="E17" s="355"/>
      <c r="F17" s="33"/>
      <c r="G17" s="355"/>
      <c r="H17" s="355"/>
      <c r="I17" s="356">
        <v>0</v>
      </c>
    </row>
    <row r="18" spans="2:12" ht="20.100000000000001" customHeight="1" thickBot="1" x14ac:dyDescent="0.25">
      <c r="B18" s="41">
        <v>32</v>
      </c>
      <c r="C18" s="21" t="s">
        <v>345</v>
      </c>
      <c r="D18" s="33">
        <v>993227.48</v>
      </c>
      <c r="E18" s="357">
        <v>3460076.42</v>
      </c>
      <c r="F18" s="33"/>
      <c r="G18" s="358">
        <v>1181740.6000000001</v>
      </c>
      <c r="H18" s="358">
        <v>80342.37</v>
      </c>
      <c r="I18" s="358">
        <v>5715386.8700000001</v>
      </c>
    </row>
    <row r="19" spans="2:12" ht="20.100000000000001" customHeight="1" thickBot="1" x14ac:dyDescent="0.25">
      <c r="B19" s="239"/>
      <c r="C19" s="232" t="s">
        <v>330</v>
      </c>
      <c r="D19" s="359">
        <v>4904450.92</v>
      </c>
      <c r="E19" s="360">
        <v>13287470.42</v>
      </c>
      <c r="F19" s="359">
        <v>0</v>
      </c>
      <c r="G19" s="360">
        <v>1181740.6000000001</v>
      </c>
      <c r="H19" s="359">
        <v>80342.37</v>
      </c>
      <c r="I19" s="361">
        <v>19454004.309999999</v>
      </c>
      <c r="K19" s="38"/>
      <c r="L19" s="38"/>
    </row>
    <row r="20" spans="2:12" ht="13.5" thickBot="1" x14ac:dyDescent="0.25">
      <c r="D20" s="38"/>
      <c r="E20" s="38"/>
      <c r="F20" s="38"/>
      <c r="G20" s="38"/>
      <c r="H20" s="38"/>
      <c r="I20" s="38"/>
      <c r="K20" s="38"/>
      <c r="L20" s="38"/>
    </row>
    <row r="21" spans="2:12" ht="16.5" thickBot="1" x14ac:dyDescent="0.3">
      <c r="B21" s="406" t="s">
        <v>3</v>
      </c>
      <c r="C21" s="407"/>
      <c r="D21" s="401" t="s">
        <v>114</v>
      </c>
      <c r="E21" s="402"/>
      <c r="F21" s="402"/>
      <c r="G21" s="402"/>
      <c r="H21" s="403"/>
      <c r="I21" s="396" t="s">
        <v>330</v>
      </c>
      <c r="K21" s="39"/>
      <c r="L21" s="74"/>
    </row>
    <row r="22" spans="2:12" ht="20.100000000000001" customHeight="1" thickBot="1" x14ac:dyDescent="0.25">
      <c r="B22" s="235" t="s">
        <v>251</v>
      </c>
      <c r="C22" s="236" t="s">
        <v>252</v>
      </c>
      <c r="D22" s="240" t="s">
        <v>349</v>
      </c>
      <c r="E22" s="241" t="s">
        <v>350</v>
      </c>
      <c r="F22" s="241" t="s">
        <v>351</v>
      </c>
      <c r="G22" s="241" t="s">
        <v>352</v>
      </c>
      <c r="H22" s="242" t="s">
        <v>353</v>
      </c>
      <c r="I22" s="397"/>
    </row>
    <row r="23" spans="2:12" ht="20.100000000000001" customHeight="1" x14ac:dyDescent="0.2">
      <c r="B23" s="42">
        <v>51</v>
      </c>
      <c r="C23" s="21" t="s">
        <v>366</v>
      </c>
      <c r="D23" s="66">
        <v>576709.63</v>
      </c>
      <c r="E23" s="69">
        <v>4205195.0199999996</v>
      </c>
      <c r="F23" s="66"/>
      <c r="G23" s="69">
        <v>21971.25</v>
      </c>
      <c r="H23" s="70"/>
      <c r="I23" s="66">
        <v>4803875.8999999994</v>
      </c>
      <c r="K23" s="28"/>
    </row>
    <row r="24" spans="2:12" ht="20.100000000000001" customHeight="1" x14ac:dyDescent="0.2">
      <c r="B24" s="42">
        <v>54</v>
      </c>
      <c r="C24" s="21" t="s">
        <v>379</v>
      </c>
      <c r="D24" s="67">
        <v>1017910.9</v>
      </c>
      <c r="E24" s="69">
        <v>5395169.29</v>
      </c>
      <c r="F24" s="67"/>
      <c r="G24" s="69">
        <v>168997.46000000002</v>
      </c>
      <c r="H24" s="71"/>
      <c r="I24" s="67">
        <v>6582077.6500000004</v>
      </c>
      <c r="K24" s="28"/>
    </row>
    <row r="25" spans="2:12" ht="20.100000000000001" customHeight="1" x14ac:dyDescent="0.2">
      <c r="B25" s="42">
        <v>55</v>
      </c>
      <c r="C25" s="21" t="s">
        <v>409</v>
      </c>
      <c r="D25" s="67">
        <v>275035.07000000007</v>
      </c>
      <c r="E25" s="69">
        <v>41517.46</v>
      </c>
      <c r="F25" s="67"/>
      <c r="G25" s="69">
        <v>0</v>
      </c>
      <c r="H25" s="71"/>
      <c r="I25" s="67">
        <v>316552.53000000009</v>
      </c>
      <c r="K25" s="28"/>
    </row>
    <row r="26" spans="2:12" ht="20.100000000000001" customHeight="1" x14ac:dyDescent="0.2">
      <c r="B26" s="42">
        <v>56</v>
      </c>
      <c r="C26" s="21" t="s">
        <v>415</v>
      </c>
      <c r="D26" s="67">
        <v>107881.7999999999</v>
      </c>
      <c r="E26" s="69">
        <v>793866.35</v>
      </c>
      <c r="F26" s="67"/>
      <c r="G26" s="69">
        <v>0</v>
      </c>
      <c r="H26" s="71"/>
      <c r="I26" s="67">
        <v>901748.14999999991</v>
      </c>
      <c r="K26" s="28"/>
    </row>
    <row r="27" spans="2:12" ht="20.100000000000001" customHeight="1" x14ac:dyDescent="0.2">
      <c r="B27" s="42" t="s">
        <v>432</v>
      </c>
      <c r="C27" s="21" t="s">
        <v>433</v>
      </c>
      <c r="D27" s="67">
        <v>2130495.13</v>
      </c>
      <c r="E27" s="69">
        <v>2188063.79</v>
      </c>
      <c r="F27" s="67"/>
      <c r="G27" s="72">
        <v>990351.89</v>
      </c>
      <c r="H27" s="72"/>
      <c r="I27" s="67">
        <v>5308910.8099999996</v>
      </c>
    </row>
    <row r="28" spans="2:12" ht="20.100000000000001" customHeight="1" x14ac:dyDescent="0.2">
      <c r="B28" s="42">
        <v>71</v>
      </c>
      <c r="C28" s="21" t="s">
        <v>129</v>
      </c>
      <c r="D28" s="67">
        <v>777488.74</v>
      </c>
      <c r="E28" s="69">
        <v>0</v>
      </c>
      <c r="F28" s="67"/>
      <c r="G28" s="69">
        <v>0</v>
      </c>
      <c r="H28" s="71"/>
      <c r="I28" s="67">
        <v>777488.74</v>
      </c>
    </row>
    <row r="29" spans="2:12" ht="20.100000000000001" customHeight="1" x14ac:dyDescent="0.2">
      <c r="B29" s="42">
        <v>72</v>
      </c>
      <c r="C29" s="21" t="s">
        <v>345</v>
      </c>
      <c r="D29" s="67">
        <v>18929.649999999998</v>
      </c>
      <c r="E29" s="69">
        <v>663658.50999999989</v>
      </c>
      <c r="F29" s="67"/>
      <c r="G29" s="69">
        <v>420</v>
      </c>
      <c r="H29" s="71"/>
      <c r="I29" s="67">
        <v>683008.15999999992</v>
      </c>
    </row>
    <row r="30" spans="2:12" ht="20.100000000000001" customHeight="1" thickBot="1" x14ac:dyDescent="0.25">
      <c r="B30" s="42">
        <v>99</v>
      </c>
      <c r="C30" s="21" t="s">
        <v>419</v>
      </c>
      <c r="D30" s="68">
        <v>0</v>
      </c>
      <c r="E30" s="69">
        <v>0</v>
      </c>
      <c r="F30" s="68"/>
      <c r="G30" s="69">
        <v>0</v>
      </c>
      <c r="H30" s="73">
        <v>80342.37</v>
      </c>
      <c r="I30" s="68">
        <v>80342.37</v>
      </c>
    </row>
    <row r="31" spans="2:12" ht="20.100000000000001" customHeight="1" thickBot="1" x14ac:dyDescent="0.25">
      <c r="B31" s="243"/>
      <c r="C31" s="236" t="s">
        <v>330</v>
      </c>
      <c r="D31" s="244">
        <v>4904450.92</v>
      </c>
      <c r="E31" s="245">
        <v>13287470.42</v>
      </c>
      <c r="F31" s="244">
        <v>0</v>
      </c>
      <c r="G31" s="245">
        <v>1181740.6000000001</v>
      </c>
      <c r="H31" s="244">
        <v>80342.37</v>
      </c>
      <c r="I31" s="246">
        <v>19454004.309999999</v>
      </c>
      <c r="K31" s="23"/>
      <c r="L31" s="36"/>
    </row>
    <row r="32" spans="2:12" x14ac:dyDescent="0.2">
      <c r="K32" s="36"/>
    </row>
    <row r="33" spans="4:11" x14ac:dyDescent="0.2">
      <c r="D33" s="76"/>
      <c r="E33" s="247"/>
      <c r="F33" s="76"/>
      <c r="G33" s="76"/>
      <c r="H33" s="76"/>
      <c r="I33" s="247"/>
    </row>
    <row r="34" spans="4:11" x14ac:dyDescent="0.2">
      <c r="D34" s="53"/>
      <c r="E34" s="53"/>
      <c r="F34" s="53"/>
      <c r="G34" s="53"/>
      <c r="H34" s="53"/>
      <c r="I34" s="53"/>
      <c r="K34" s="36"/>
    </row>
    <row r="35" spans="4:11" x14ac:dyDescent="0.2">
      <c r="D35" s="26"/>
      <c r="E35" s="54"/>
      <c r="K35" s="39"/>
    </row>
    <row r="36" spans="4:11" x14ac:dyDescent="0.2">
      <c r="D36" s="26"/>
      <c r="E36" s="37"/>
      <c r="I36" s="36"/>
    </row>
    <row r="37" spans="4:11" x14ac:dyDescent="0.2">
      <c r="D37" s="28"/>
      <c r="E37" s="37"/>
    </row>
    <row r="38" spans="4:11" x14ac:dyDescent="0.2">
      <c r="D38" s="38"/>
      <c r="E38" s="43"/>
      <c r="I38" s="37"/>
      <c r="K38" s="37"/>
    </row>
    <row r="39" spans="4:11" x14ac:dyDescent="0.2">
      <c r="D39" s="39"/>
    </row>
    <row r="40" spans="4:11" x14ac:dyDescent="0.2">
      <c r="G40" s="36"/>
    </row>
    <row r="41" spans="4:11" x14ac:dyDescent="0.2">
      <c r="E41" s="37"/>
    </row>
    <row r="44" spans="4:11" x14ac:dyDescent="0.2">
      <c r="D44" s="36"/>
      <c r="F44" s="36"/>
    </row>
  </sheetData>
  <mergeCells count="11">
    <mergeCell ref="B1:I1"/>
    <mergeCell ref="B2:I2"/>
    <mergeCell ref="B3:I3"/>
    <mergeCell ref="B5:I5"/>
    <mergeCell ref="B6:I6"/>
    <mergeCell ref="I8:I9"/>
    <mergeCell ref="I21:I22"/>
    <mergeCell ref="D8:H8"/>
    <mergeCell ref="D21:H21"/>
    <mergeCell ref="B8:C8"/>
    <mergeCell ref="B21:C21"/>
  </mergeCells>
  <phoneticPr fontId="19" type="noConversion"/>
  <printOptions horizontalCentered="1" verticalCentered="1"/>
  <pageMargins left="0.51181102362204722" right="0.78740157480314965" top="0.23622047244094491" bottom="0.27559055118110237" header="0.47244094488188981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-0.499984740745262"/>
  </sheetPr>
  <dimension ref="A1:K411"/>
  <sheetViews>
    <sheetView showGridLines="0" zoomScaleNormal="100" workbookViewId="0">
      <selection activeCell="F8" sqref="F8"/>
    </sheetView>
  </sheetViews>
  <sheetFormatPr baseColWidth="10" defaultColWidth="11.42578125" defaultRowHeight="12.75" x14ac:dyDescent="0.2"/>
  <cols>
    <col min="2" max="2" width="41.140625" customWidth="1"/>
    <col min="3" max="3" width="14.7109375" style="343" customWidth="1"/>
    <col min="4" max="4" width="14.5703125" style="343" customWidth="1"/>
    <col min="5" max="5" width="14.7109375" style="343" customWidth="1"/>
    <col min="9" max="9" width="15.7109375" customWidth="1"/>
    <col min="10" max="11" width="12.85546875" style="15" bestFit="1" customWidth="1"/>
  </cols>
  <sheetData>
    <row r="1" spans="1:11" x14ac:dyDescent="0.2">
      <c r="A1" s="410" t="s">
        <v>327</v>
      </c>
      <c r="B1" s="410"/>
      <c r="C1" s="410"/>
      <c r="D1" s="410"/>
      <c r="E1" s="410"/>
    </row>
    <row r="2" spans="1:11" x14ac:dyDescent="0.2">
      <c r="A2" s="5"/>
      <c r="B2" s="410" t="s">
        <v>360</v>
      </c>
      <c r="C2" s="410"/>
      <c r="D2" s="410"/>
      <c r="E2" s="321"/>
    </row>
    <row r="3" spans="1:11" x14ac:dyDescent="0.2">
      <c r="A3" s="411" t="s">
        <v>328</v>
      </c>
      <c r="B3" s="411"/>
      <c r="C3" s="411"/>
      <c r="D3" s="411"/>
      <c r="E3" s="411"/>
    </row>
    <row r="4" spans="1:11" x14ac:dyDescent="0.2">
      <c r="A4" s="6"/>
      <c r="B4" s="6"/>
      <c r="C4" s="322"/>
      <c r="D4" s="322"/>
      <c r="E4" s="322"/>
    </row>
    <row r="5" spans="1:11" x14ac:dyDescent="0.2">
      <c r="A5" s="412" t="s">
        <v>260</v>
      </c>
      <c r="B5" s="412"/>
      <c r="C5" s="412"/>
      <c r="D5" s="412"/>
      <c r="E5" s="412"/>
    </row>
    <row r="6" spans="1:11" x14ac:dyDescent="0.2">
      <c r="A6" s="7" t="s">
        <v>1010</v>
      </c>
      <c r="B6" s="7"/>
      <c r="C6" s="323"/>
      <c r="D6" s="323"/>
      <c r="E6" s="323"/>
    </row>
    <row r="7" spans="1:11" ht="13.5" thickBot="1" x14ac:dyDescent="0.25">
      <c r="A7" s="413" t="s">
        <v>357</v>
      </c>
      <c r="B7" s="413"/>
      <c r="C7" s="413"/>
      <c r="D7" s="413"/>
      <c r="E7" s="413"/>
    </row>
    <row r="8" spans="1:11" ht="13.5" thickBot="1" x14ac:dyDescent="0.25">
      <c r="A8" s="19" t="s">
        <v>358</v>
      </c>
      <c r="B8" s="20" t="s">
        <v>329</v>
      </c>
      <c r="C8" s="324" t="s">
        <v>359</v>
      </c>
      <c r="D8" s="324" t="s">
        <v>359</v>
      </c>
      <c r="E8" s="325" t="s">
        <v>330</v>
      </c>
    </row>
    <row r="9" spans="1:11" x14ac:dyDescent="0.2">
      <c r="A9" s="126">
        <v>11</v>
      </c>
      <c r="B9" s="127" t="s">
        <v>331</v>
      </c>
      <c r="C9" s="326"/>
      <c r="D9" s="326"/>
      <c r="E9" s="326">
        <v>7360268</v>
      </c>
    </row>
    <row r="10" spans="1:11" x14ac:dyDescent="0.2">
      <c r="A10" s="123">
        <v>118</v>
      </c>
      <c r="B10" s="124" t="s">
        <v>332</v>
      </c>
      <c r="C10" s="327"/>
      <c r="D10" s="327">
        <v>7360268</v>
      </c>
      <c r="E10" s="327"/>
      <c r="K10" s="27"/>
    </row>
    <row r="11" spans="1:11" x14ac:dyDescent="0.2">
      <c r="A11" s="17">
        <v>11801</v>
      </c>
      <c r="B11" s="11" t="s">
        <v>305</v>
      </c>
      <c r="C11" s="328">
        <v>129179</v>
      </c>
      <c r="D11" s="329"/>
      <c r="E11" s="328"/>
    </row>
    <row r="12" spans="1:11" x14ac:dyDescent="0.2">
      <c r="A12" s="17">
        <v>11802</v>
      </c>
      <c r="B12" s="11" t="s">
        <v>306</v>
      </c>
      <c r="C12" s="328">
        <v>7073173</v>
      </c>
      <c r="D12" s="329"/>
      <c r="E12" s="328"/>
    </row>
    <row r="13" spans="1:11" x14ac:dyDescent="0.2">
      <c r="A13" s="17">
        <v>11803</v>
      </c>
      <c r="B13" s="11" t="s">
        <v>307</v>
      </c>
      <c r="C13" s="328">
        <v>43762</v>
      </c>
      <c r="D13" s="329"/>
      <c r="E13" s="328"/>
    </row>
    <row r="14" spans="1:11" x14ac:dyDescent="0.2">
      <c r="A14" s="17">
        <v>11804</v>
      </c>
      <c r="B14" s="11" t="s">
        <v>308</v>
      </c>
      <c r="C14" s="328">
        <v>60499</v>
      </c>
      <c r="D14" s="329"/>
      <c r="E14" s="328"/>
    </row>
    <row r="15" spans="1:11" x14ac:dyDescent="0.2">
      <c r="A15" s="17">
        <v>11806</v>
      </c>
      <c r="B15" s="11" t="s">
        <v>266</v>
      </c>
      <c r="C15" s="328">
        <v>25545</v>
      </c>
      <c r="D15" s="329"/>
      <c r="E15" s="328"/>
    </row>
    <row r="16" spans="1:11" x14ac:dyDescent="0.2">
      <c r="A16" s="17">
        <v>11808</v>
      </c>
      <c r="B16" s="11" t="s">
        <v>268</v>
      </c>
      <c r="C16" s="328">
        <v>237</v>
      </c>
      <c r="D16" s="329"/>
      <c r="E16" s="328"/>
    </row>
    <row r="17" spans="1:5" x14ac:dyDescent="0.2">
      <c r="A17" s="17">
        <v>11809</v>
      </c>
      <c r="B17" s="11" t="s">
        <v>269</v>
      </c>
      <c r="C17" s="328">
        <v>66</v>
      </c>
      <c r="D17" s="329"/>
      <c r="E17" s="328"/>
    </row>
    <row r="18" spans="1:5" x14ac:dyDescent="0.2">
      <c r="A18" s="17">
        <v>11810</v>
      </c>
      <c r="B18" s="11" t="s">
        <v>270</v>
      </c>
      <c r="C18" s="328">
        <v>424</v>
      </c>
      <c r="D18" s="329"/>
      <c r="E18" s="330"/>
    </row>
    <row r="19" spans="1:5" x14ac:dyDescent="0.2">
      <c r="A19" s="17">
        <v>11811</v>
      </c>
      <c r="B19" s="11" t="s">
        <v>271</v>
      </c>
      <c r="C19" s="328">
        <v>0</v>
      </c>
      <c r="D19" s="331"/>
      <c r="E19" s="328"/>
    </row>
    <row r="20" spans="1:5" x14ac:dyDescent="0.2">
      <c r="A20" s="17">
        <v>11812</v>
      </c>
      <c r="B20" s="11" t="s">
        <v>272</v>
      </c>
      <c r="C20" s="328">
        <v>6</v>
      </c>
      <c r="D20" s="329"/>
      <c r="E20" s="328"/>
    </row>
    <row r="21" spans="1:5" x14ac:dyDescent="0.2">
      <c r="A21" s="17">
        <v>11813</v>
      </c>
      <c r="B21" s="11" t="s">
        <v>273</v>
      </c>
      <c r="C21" s="328">
        <v>6226</v>
      </c>
      <c r="D21" s="329"/>
      <c r="E21" s="328"/>
    </row>
    <row r="22" spans="1:5" x14ac:dyDescent="0.2">
      <c r="A22" s="17">
        <v>11814</v>
      </c>
      <c r="B22" s="11" t="s">
        <v>274</v>
      </c>
      <c r="C22" s="328">
        <v>2930</v>
      </c>
      <c r="D22" s="329"/>
      <c r="E22" s="328"/>
    </row>
    <row r="23" spans="1:5" x14ac:dyDescent="0.2">
      <c r="A23" s="17">
        <v>11815</v>
      </c>
      <c r="B23" s="11" t="s">
        <v>282</v>
      </c>
      <c r="C23" s="328">
        <v>0</v>
      </c>
      <c r="D23" s="329"/>
      <c r="E23" s="328"/>
    </row>
    <row r="24" spans="1:5" x14ac:dyDescent="0.2">
      <c r="A24" s="17">
        <v>11816</v>
      </c>
      <c r="B24" s="11" t="s">
        <v>283</v>
      </c>
      <c r="C24" s="328">
        <v>5162</v>
      </c>
      <c r="D24" s="329"/>
      <c r="E24" s="328"/>
    </row>
    <row r="25" spans="1:5" x14ac:dyDescent="0.2">
      <c r="A25" s="17">
        <v>11817</v>
      </c>
      <c r="B25" s="11" t="s">
        <v>275</v>
      </c>
      <c r="C25" s="328">
        <v>276</v>
      </c>
      <c r="D25" s="329"/>
      <c r="E25" s="328"/>
    </row>
    <row r="26" spans="1:5" x14ac:dyDescent="0.2">
      <c r="A26" s="17">
        <v>11818</v>
      </c>
      <c r="B26" s="11" t="s">
        <v>310</v>
      </c>
      <c r="C26" s="328">
        <v>6301</v>
      </c>
      <c r="D26" s="329"/>
      <c r="E26" s="328"/>
    </row>
    <row r="27" spans="1:5" x14ac:dyDescent="0.2">
      <c r="A27" s="17">
        <v>11899</v>
      </c>
      <c r="B27" s="11" t="s">
        <v>309</v>
      </c>
      <c r="C27" s="328">
        <v>6482</v>
      </c>
      <c r="D27" s="329"/>
      <c r="E27" s="328"/>
    </row>
    <row r="28" spans="1:5" x14ac:dyDescent="0.2">
      <c r="A28" s="1"/>
      <c r="B28" s="9"/>
      <c r="C28" s="328"/>
      <c r="D28" s="329"/>
      <c r="E28" s="328"/>
    </row>
    <row r="29" spans="1:5" x14ac:dyDescent="0.2">
      <c r="A29" s="123">
        <v>12</v>
      </c>
      <c r="B29" s="10" t="s">
        <v>333</v>
      </c>
      <c r="C29" s="328"/>
      <c r="D29" s="329"/>
      <c r="E29" s="330">
        <v>2112283</v>
      </c>
    </row>
    <row r="30" spans="1:5" x14ac:dyDescent="0.2">
      <c r="A30" s="123">
        <v>121</v>
      </c>
      <c r="B30" s="10" t="s">
        <v>334</v>
      </c>
      <c r="C30" s="328"/>
      <c r="D30" s="331">
        <v>2006273</v>
      </c>
      <c r="E30" s="328"/>
    </row>
    <row r="31" spans="1:5" x14ac:dyDescent="0.2">
      <c r="A31" s="17">
        <v>12105</v>
      </c>
      <c r="B31" s="11" t="s">
        <v>311</v>
      </c>
      <c r="C31" s="328">
        <v>140569</v>
      </c>
      <c r="D31" s="329"/>
      <c r="E31" s="328"/>
    </row>
    <row r="32" spans="1:5" x14ac:dyDescent="0.2">
      <c r="A32" s="17">
        <v>12106</v>
      </c>
      <c r="B32" s="11" t="s">
        <v>312</v>
      </c>
      <c r="C32" s="328">
        <v>2653</v>
      </c>
      <c r="D32" s="329"/>
      <c r="E32" s="328"/>
    </row>
    <row r="33" spans="1:5" x14ac:dyDescent="0.2">
      <c r="A33" s="17">
        <v>12108</v>
      </c>
      <c r="B33" s="11" t="s">
        <v>313</v>
      </c>
      <c r="C33" s="328">
        <v>191118</v>
      </c>
      <c r="D33" s="329"/>
      <c r="E33" s="328"/>
    </row>
    <row r="34" spans="1:5" x14ac:dyDescent="0.2">
      <c r="A34" s="17">
        <v>12109</v>
      </c>
      <c r="B34" s="11" t="s">
        <v>314</v>
      </c>
      <c r="C34" s="328">
        <v>231619</v>
      </c>
      <c r="D34" s="329"/>
      <c r="E34" s="328"/>
    </row>
    <row r="35" spans="1:5" x14ac:dyDescent="0.2">
      <c r="A35" s="17">
        <v>12110</v>
      </c>
      <c r="B35" s="11" t="s">
        <v>440</v>
      </c>
      <c r="C35" s="328">
        <v>0</v>
      </c>
      <c r="D35" s="329"/>
      <c r="E35" s="328"/>
    </row>
    <row r="36" spans="1:5" x14ac:dyDescent="0.2">
      <c r="A36" s="17">
        <v>12111</v>
      </c>
      <c r="B36" s="11" t="s">
        <v>315</v>
      </c>
      <c r="C36" s="328">
        <v>55029</v>
      </c>
      <c r="D36" s="329"/>
      <c r="E36" s="328"/>
    </row>
    <row r="37" spans="1:5" x14ac:dyDescent="0.2">
      <c r="A37" s="17">
        <v>12114</v>
      </c>
      <c r="B37" s="11" t="s">
        <v>316</v>
      </c>
      <c r="C37" s="328">
        <v>539108</v>
      </c>
      <c r="D37" s="329"/>
      <c r="E37" s="330"/>
    </row>
    <row r="38" spans="1:5" x14ac:dyDescent="0.2">
      <c r="A38" s="17">
        <v>12115</v>
      </c>
      <c r="B38" s="11" t="s">
        <v>317</v>
      </c>
      <c r="C38" s="328">
        <v>257449</v>
      </c>
      <c r="D38" s="331"/>
      <c r="E38" s="328"/>
    </row>
    <row r="39" spans="1:5" x14ac:dyDescent="0.2">
      <c r="A39" s="17">
        <v>12117</v>
      </c>
      <c r="B39" s="11" t="s">
        <v>318</v>
      </c>
      <c r="C39" s="328">
        <v>60742</v>
      </c>
      <c r="D39" s="329"/>
      <c r="E39" s="328"/>
    </row>
    <row r="40" spans="1:5" x14ac:dyDescent="0.2">
      <c r="A40" s="17">
        <v>12118</v>
      </c>
      <c r="B40" s="11" t="s">
        <v>276</v>
      </c>
      <c r="C40" s="328">
        <v>453327</v>
      </c>
      <c r="D40" s="329"/>
      <c r="E40" s="328"/>
    </row>
    <row r="41" spans="1:5" x14ac:dyDescent="0.2">
      <c r="A41" s="17">
        <v>12119</v>
      </c>
      <c r="B41" s="11" t="s">
        <v>319</v>
      </c>
      <c r="C41" s="328">
        <v>32780</v>
      </c>
      <c r="D41" s="331"/>
      <c r="E41" s="328"/>
    </row>
    <row r="42" spans="1:5" x14ac:dyDescent="0.2">
      <c r="A42" s="17">
        <v>12120</v>
      </c>
      <c r="B42" s="11" t="s">
        <v>277</v>
      </c>
      <c r="C42" s="328">
        <v>28618</v>
      </c>
      <c r="D42" s="329"/>
      <c r="E42" s="328"/>
    </row>
    <row r="43" spans="1:5" x14ac:dyDescent="0.2">
      <c r="A43" s="17">
        <v>12122</v>
      </c>
      <c r="B43" s="11" t="s">
        <v>265</v>
      </c>
      <c r="C43" s="328">
        <v>6801</v>
      </c>
      <c r="D43" s="331"/>
      <c r="E43" s="328"/>
    </row>
    <row r="44" spans="1:5" x14ac:dyDescent="0.2">
      <c r="A44" s="1">
        <v>12199</v>
      </c>
      <c r="B44" s="9" t="s">
        <v>33</v>
      </c>
      <c r="C44" s="328">
        <v>6460</v>
      </c>
      <c r="D44" s="331"/>
      <c r="E44" s="328"/>
    </row>
    <row r="45" spans="1:5" x14ac:dyDescent="0.2">
      <c r="A45" s="123">
        <v>122</v>
      </c>
      <c r="B45" s="10" t="s">
        <v>335</v>
      </c>
      <c r="C45" s="328"/>
      <c r="D45" s="331">
        <v>106010</v>
      </c>
      <c r="E45" s="328"/>
    </row>
    <row r="46" spans="1:5" x14ac:dyDescent="0.2">
      <c r="A46" s="17">
        <v>12207</v>
      </c>
      <c r="B46" s="11" t="s">
        <v>278</v>
      </c>
      <c r="C46" s="328">
        <v>6900</v>
      </c>
      <c r="D46" s="329"/>
      <c r="E46" s="328"/>
    </row>
    <row r="47" spans="1:5" x14ac:dyDescent="0.2">
      <c r="A47" s="17">
        <v>12210</v>
      </c>
      <c r="B47" s="11" t="s">
        <v>320</v>
      </c>
      <c r="C47" s="328">
        <v>39641</v>
      </c>
      <c r="D47" s="329"/>
      <c r="E47" s="328"/>
    </row>
    <row r="48" spans="1:5" x14ac:dyDescent="0.2">
      <c r="A48" s="17">
        <v>12211</v>
      </c>
      <c r="B48" s="11" t="s">
        <v>321</v>
      </c>
      <c r="C48" s="328">
        <v>370</v>
      </c>
      <c r="D48" s="329"/>
      <c r="E48" s="328"/>
    </row>
    <row r="49" spans="1:5" x14ac:dyDescent="0.2">
      <c r="A49" s="17">
        <v>12299</v>
      </c>
      <c r="B49" s="89" t="s">
        <v>1008</v>
      </c>
      <c r="C49" s="328">
        <v>59099</v>
      </c>
      <c r="D49" s="329"/>
      <c r="E49" s="328"/>
    </row>
    <row r="50" spans="1:5" x14ac:dyDescent="0.2">
      <c r="A50" s="17"/>
      <c r="B50" s="11"/>
      <c r="C50" s="328"/>
      <c r="D50" s="329"/>
      <c r="E50" s="330"/>
    </row>
    <row r="51" spans="1:5" x14ac:dyDescent="0.2">
      <c r="A51" s="123">
        <v>14</v>
      </c>
      <c r="B51" s="10" t="s">
        <v>284</v>
      </c>
      <c r="C51" s="328"/>
      <c r="D51" s="331"/>
      <c r="E51" s="330">
        <v>123688</v>
      </c>
    </row>
    <row r="52" spans="1:5" x14ac:dyDescent="0.2">
      <c r="A52" s="123">
        <v>141</v>
      </c>
      <c r="B52" s="10" t="s">
        <v>43</v>
      </c>
      <c r="C52" s="328"/>
      <c r="D52" s="331">
        <v>123449</v>
      </c>
      <c r="E52" s="330"/>
    </row>
    <row r="53" spans="1:5" x14ac:dyDescent="0.2">
      <c r="A53" s="1">
        <v>14199</v>
      </c>
      <c r="B53" s="9" t="s">
        <v>44</v>
      </c>
      <c r="C53" s="328">
        <v>123449</v>
      </c>
      <c r="D53" s="331"/>
      <c r="E53" s="330"/>
    </row>
    <row r="54" spans="1:5" x14ac:dyDescent="0.2">
      <c r="A54" s="123">
        <v>142</v>
      </c>
      <c r="B54" s="10" t="s">
        <v>285</v>
      </c>
      <c r="C54" s="328"/>
      <c r="D54" s="331">
        <v>239</v>
      </c>
      <c r="E54" s="330"/>
    </row>
    <row r="55" spans="1:5" x14ac:dyDescent="0.2">
      <c r="A55" s="1">
        <v>14299</v>
      </c>
      <c r="B55" s="9" t="s">
        <v>322</v>
      </c>
      <c r="C55" s="328">
        <v>239</v>
      </c>
      <c r="D55" s="329"/>
      <c r="E55" s="328"/>
    </row>
    <row r="56" spans="1:5" x14ac:dyDescent="0.2">
      <c r="A56" s="1"/>
      <c r="B56" s="9"/>
      <c r="C56" s="328"/>
      <c r="D56" s="329"/>
      <c r="E56" s="328"/>
    </row>
    <row r="57" spans="1:5" x14ac:dyDescent="0.2">
      <c r="A57" s="123">
        <v>15</v>
      </c>
      <c r="B57" s="10" t="s">
        <v>336</v>
      </c>
      <c r="C57" s="330"/>
      <c r="D57" s="331"/>
      <c r="E57" s="330">
        <v>204718</v>
      </c>
    </row>
    <row r="58" spans="1:5" x14ac:dyDescent="0.2">
      <c r="A58" s="123">
        <v>153</v>
      </c>
      <c r="B58" s="10" t="s">
        <v>337</v>
      </c>
      <c r="C58" s="328"/>
      <c r="D58" s="331">
        <v>129158</v>
      </c>
      <c r="E58" s="328"/>
    </row>
    <row r="59" spans="1:5" x14ac:dyDescent="0.2">
      <c r="A59" s="17">
        <v>15302</v>
      </c>
      <c r="B59" s="11" t="s">
        <v>323</v>
      </c>
      <c r="C59" s="328">
        <v>105770</v>
      </c>
      <c r="D59" s="331"/>
      <c r="E59" s="330"/>
    </row>
    <row r="60" spans="1:5" x14ac:dyDescent="0.2">
      <c r="A60" s="17">
        <v>15312</v>
      </c>
      <c r="B60" s="11" t="s">
        <v>279</v>
      </c>
      <c r="C60" s="328">
        <v>414</v>
      </c>
      <c r="D60" s="331"/>
      <c r="E60" s="328"/>
    </row>
    <row r="61" spans="1:5" x14ac:dyDescent="0.2">
      <c r="A61" s="17">
        <v>15313</v>
      </c>
      <c r="B61" s="11" t="s">
        <v>280</v>
      </c>
      <c r="C61" s="328">
        <v>16907</v>
      </c>
      <c r="D61" s="331"/>
      <c r="E61" s="328"/>
    </row>
    <row r="62" spans="1:5" x14ac:dyDescent="0.2">
      <c r="A62" s="1">
        <v>15314</v>
      </c>
      <c r="B62" s="9" t="s">
        <v>45</v>
      </c>
      <c r="C62" s="328">
        <v>6067</v>
      </c>
      <c r="D62" s="331"/>
      <c r="E62" s="328"/>
    </row>
    <row r="63" spans="1:5" x14ac:dyDescent="0.2">
      <c r="A63" s="123">
        <v>154</v>
      </c>
      <c r="B63" s="10" t="s">
        <v>338</v>
      </c>
      <c r="C63" s="328"/>
      <c r="D63" s="331">
        <v>14208</v>
      </c>
      <c r="E63" s="328"/>
    </row>
    <row r="64" spans="1:5" x14ac:dyDescent="0.2">
      <c r="A64" s="1">
        <v>15401</v>
      </c>
      <c r="B64" s="9" t="s">
        <v>6</v>
      </c>
      <c r="C64" s="328">
        <v>7395</v>
      </c>
      <c r="D64" s="331"/>
      <c r="E64" s="328"/>
    </row>
    <row r="65" spans="1:6" x14ac:dyDescent="0.2">
      <c r="A65" s="1">
        <v>15402</v>
      </c>
      <c r="B65" s="9" t="s">
        <v>7</v>
      </c>
      <c r="C65" s="328">
        <v>4313</v>
      </c>
      <c r="D65" s="331"/>
      <c r="E65" s="328"/>
    </row>
    <row r="66" spans="1:6" x14ac:dyDescent="0.2">
      <c r="A66" s="1">
        <v>15499</v>
      </c>
      <c r="B66" s="9" t="s">
        <v>324</v>
      </c>
      <c r="C66" s="328">
        <v>2500</v>
      </c>
      <c r="D66" s="331"/>
      <c r="E66" s="328"/>
    </row>
    <row r="67" spans="1:6" x14ac:dyDescent="0.2">
      <c r="A67" s="123">
        <v>157</v>
      </c>
      <c r="B67" s="10" t="s">
        <v>339</v>
      </c>
      <c r="C67" s="328"/>
      <c r="D67" s="331">
        <v>61352</v>
      </c>
      <c r="E67" s="328"/>
    </row>
    <row r="68" spans="1:6" x14ac:dyDescent="0.2">
      <c r="A68" s="1">
        <v>15703</v>
      </c>
      <c r="B68" s="9" t="s">
        <v>325</v>
      </c>
      <c r="C68" s="328">
        <v>42762</v>
      </c>
      <c r="D68" s="331"/>
      <c r="E68" s="328"/>
    </row>
    <row r="69" spans="1:6" x14ac:dyDescent="0.2">
      <c r="A69" s="1">
        <v>15799</v>
      </c>
      <c r="B69" s="9" t="s">
        <v>326</v>
      </c>
      <c r="C69" s="328">
        <v>18590</v>
      </c>
      <c r="D69" s="329"/>
      <c r="E69" s="328"/>
    </row>
    <row r="70" spans="1:6" x14ac:dyDescent="0.2">
      <c r="A70" s="1"/>
      <c r="B70" s="9"/>
      <c r="C70" s="328"/>
      <c r="D70" s="331"/>
      <c r="E70" s="328"/>
    </row>
    <row r="71" spans="1:6" x14ac:dyDescent="0.2">
      <c r="A71" s="123">
        <v>16</v>
      </c>
      <c r="B71" s="10" t="s">
        <v>340</v>
      </c>
      <c r="C71" s="328"/>
      <c r="D71" s="329"/>
      <c r="E71" s="330">
        <v>1004219.83</v>
      </c>
    </row>
    <row r="72" spans="1:6" x14ac:dyDescent="0.2">
      <c r="A72" s="123">
        <v>162</v>
      </c>
      <c r="B72" s="10" t="s">
        <v>341</v>
      </c>
      <c r="C72" s="328"/>
      <c r="D72" s="331">
        <v>977805.83</v>
      </c>
      <c r="E72" s="328"/>
    </row>
    <row r="73" spans="1:6" x14ac:dyDescent="0.2">
      <c r="A73" s="1">
        <v>16201</v>
      </c>
      <c r="B73" s="9" t="s">
        <v>342</v>
      </c>
      <c r="C73" s="328">
        <v>977805.83</v>
      </c>
      <c r="D73" s="329"/>
      <c r="E73" s="330"/>
    </row>
    <row r="74" spans="1:6" x14ac:dyDescent="0.2">
      <c r="A74" s="123">
        <v>163</v>
      </c>
      <c r="B74" s="10" t="s">
        <v>286</v>
      </c>
      <c r="C74" s="328"/>
      <c r="D74" s="331">
        <v>26414</v>
      </c>
      <c r="E74" s="328"/>
    </row>
    <row r="75" spans="1:6" x14ac:dyDescent="0.2">
      <c r="A75" s="1">
        <v>16304</v>
      </c>
      <c r="B75" s="9" t="s">
        <v>281</v>
      </c>
      <c r="C75" s="328">
        <v>26414</v>
      </c>
      <c r="D75" s="329"/>
      <c r="E75" s="328"/>
    </row>
    <row r="76" spans="1:6" x14ac:dyDescent="0.2">
      <c r="A76" s="1"/>
      <c r="B76" s="9"/>
      <c r="C76" s="328"/>
      <c r="D76" s="329"/>
      <c r="E76" s="328"/>
    </row>
    <row r="77" spans="1:6" x14ac:dyDescent="0.2">
      <c r="A77" s="123">
        <v>21</v>
      </c>
      <c r="B77" s="10" t="s">
        <v>287</v>
      </c>
      <c r="C77" s="328"/>
      <c r="D77" s="331"/>
      <c r="E77" s="330">
        <v>23</v>
      </c>
    </row>
    <row r="78" spans="1:6" x14ac:dyDescent="0.2">
      <c r="A78" s="123">
        <v>212</v>
      </c>
      <c r="B78" s="10" t="s">
        <v>288</v>
      </c>
      <c r="C78" s="328"/>
      <c r="D78" s="331">
        <v>23</v>
      </c>
      <c r="E78" s="330"/>
    </row>
    <row r="79" spans="1:6" x14ac:dyDescent="0.2">
      <c r="A79" s="1">
        <v>21201</v>
      </c>
      <c r="B79" s="9" t="s">
        <v>289</v>
      </c>
      <c r="C79" s="328">
        <v>23</v>
      </c>
      <c r="D79" s="329"/>
      <c r="E79" s="330"/>
      <c r="F79" s="8"/>
    </row>
    <row r="80" spans="1:6" x14ac:dyDescent="0.2">
      <c r="A80" s="1"/>
      <c r="B80" s="9"/>
      <c r="C80" s="329"/>
      <c r="D80" s="331"/>
      <c r="E80" s="328"/>
    </row>
    <row r="81" spans="1:5" x14ac:dyDescent="0.2">
      <c r="A81" s="123">
        <v>22</v>
      </c>
      <c r="B81" s="10" t="s">
        <v>343</v>
      </c>
      <c r="C81" s="328"/>
      <c r="D81" s="332"/>
      <c r="E81" s="330">
        <v>2933417.61</v>
      </c>
    </row>
    <row r="82" spans="1:5" x14ac:dyDescent="0.2">
      <c r="A82" s="123">
        <v>222</v>
      </c>
      <c r="B82" s="10" t="s">
        <v>344</v>
      </c>
      <c r="C82" s="333"/>
      <c r="D82" s="333">
        <v>2933417.61</v>
      </c>
      <c r="E82" s="333"/>
    </row>
    <row r="83" spans="1:5" x14ac:dyDescent="0.2">
      <c r="A83" s="1">
        <v>22201</v>
      </c>
      <c r="B83" s="9" t="s">
        <v>356</v>
      </c>
      <c r="C83" s="328">
        <v>2933417.61</v>
      </c>
      <c r="D83" s="77"/>
      <c r="E83" s="77"/>
    </row>
    <row r="84" spans="1:5" x14ac:dyDescent="0.2">
      <c r="A84" s="123">
        <v>223</v>
      </c>
      <c r="B84" s="10" t="s">
        <v>117</v>
      </c>
      <c r="C84" s="77"/>
      <c r="D84" s="77">
        <v>0</v>
      </c>
      <c r="E84" s="77"/>
    </row>
    <row r="85" spans="1:5" x14ac:dyDescent="0.2">
      <c r="A85" s="1">
        <v>22303</v>
      </c>
      <c r="B85" s="9" t="s">
        <v>118</v>
      </c>
      <c r="C85" s="328">
        <v>0</v>
      </c>
      <c r="D85" s="77"/>
      <c r="E85" s="77"/>
    </row>
    <row r="86" spans="1:5" x14ac:dyDescent="0.2">
      <c r="A86" s="123">
        <v>224</v>
      </c>
      <c r="B86" s="10" t="s">
        <v>119</v>
      </c>
      <c r="C86" s="334"/>
      <c r="D86" s="334">
        <v>0</v>
      </c>
      <c r="E86" s="334"/>
    </row>
    <row r="87" spans="1:5" x14ac:dyDescent="0.2">
      <c r="A87" s="1">
        <v>22403</v>
      </c>
      <c r="B87" s="9" t="s">
        <v>120</v>
      </c>
      <c r="C87" s="328">
        <v>0</v>
      </c>
      <c r="D87" s="77"/>
      <c r="E87" s="77"/>
    </row>
    <row r="88" spans="1:5" x14ac:dyDescent="0.2">
      <c r="A88" s="123">
        <v>225</v>
      </c>
      <c r="B88" s="10" t="s">
        <v>122</v>
      </c>
      <c r="C88" s="334"/>
      <c r="D88" s="334">
        <v>0</v>
      </c>
      <c r="E88" s="334"/>
    </row>
    <row r="89" spans="1:5" x14ac:dyDescent="0.2">
      <c r="A89" s="1">
        <v>22501</v>
      </c>
      <c r="B89" s="9" t="s">
        <v>121</v>
      </c>
      <c r="C89" s="328">
        <v>0</v>
      </c>
      <c r="D89" s="335"/>
      <c r="E89" s="335"/>
    </row>
    <row r="90" spans="1:5" x14ac:dyDescent="0.2">
      <c r="A90" s="1"/>
      <c r="B90" s="9"/>
      <c r="C90" s="336"/>
      <c r="D90" s="336"/>
      <c r="E90" s="336"/>
    </row>
    <row r="91" spans="1:5" x14ac:dyDescent="0.2">
      <c r="A91" s="123">
        <v>31</v>
      </c>
      <c r="B91" s="10" t="s">
        <v>123</v>
      </c>
      <c r="C91" s="334"/>
      <c r="D91" s="323"/>
      <c r="E91" s="323">
        <v>0</v>
      </c>
    </row>
    <row r="92" spans="1:5" x14ac:dyDescent="0.2">
      <c r="A92" s="123">
        <v>313</v>
      </c>
      <c r="B92" s="10" t="s">
        <v>124</v>
      </c>
      <c r="C92" s="334"/>
      <c r="D92" s="323">
        <v>0</v>
      </c>
      <c r="E92" s="323"/>
    </row>
    <row r="93" spans="1:5" x14ac:dyDescent="0.2">
      <c r="A93" s="1">
        <v>31301</v>
      </c>
      <c r="B93" s="9" t="s">
        <v>125</v>
      </c>
      <c r="C93" s="328">
        <v>0</v>
      </c>
      <c r="D93" s="334"/>
      <c r="E93" s="334"/>
    </row>
    <row r="94" spans="1:5" x14ac:dyDescent="0.2">
      <c r="A94" s="1">
        <v>31304</v>
      </c>
      <c r="B94" s="9" t="s">
        <v>127</v>
      </c>
      <c r="C94" s="328">
        <v>0</v>
      </c>
      <c r="D94" s="334"/>
      <c r="E94" s="334"/>
    </row>
    <row r="95" spans="1:5" x14ac:dyDescent="0.2">
      <c r="A95" s="1">
        <v>31307</v>
      </c>
      <c r="B95" s="128" t="s">
        <v>858</v>
      </c>
      <c r="C95" s="328">
        <v>0</v>
      </c>
      <c r="D95" s="334"/>
      <c r="E95" s="334"/>
    </row>
    <row r="96" spans="1:5" x14ac:dyDescent="0.2">
      <c r="A96" s="1">
        <v>31308</v>
      </c>
      <c r="B96" s="9" t="s">
        <v>126</v>
      </c>
      <c r="C96" s="328">
        <v>0</v>
      </c>
      <c r="D96" s="334"/>
      <c r="E96" s="334"/>
    </row>
    <row r="97" spans="1:5" x14ac:dyDescent="0.2">
      <c r="A97" s="1"/>
      <c r="B97" s="9"/>
      <c r="C97" s="334"/>
      <c r="D97" s="334"/>
      <c r="E97" s="334"/>
    </row>
    <row r="98" spans="1:5" x14ac:dyDescent="0.2">
      <c r="A98" s="123">
        <v>32</v>
      </c>
      <c r="B98" s="10" t="s">
        <v>345</v>
      </c>
      <c r="C98" s="334"/>
      <c r="D98" s="323"/>
      <c r="E98" s="323">
        <v>5715386.8700000001</v>
      </c>
    </row>
    <row r="99" spans="1:5" x14ac:dyDescent="0.2">
      <c r="A99" s="123">
        <v>321</v>
      </c>
      <c r="B99" s="10" t="s">
        <v>346</v>
      </c>
      <c r="C99" s="331"/>
      <c r="D99" s="331">
        <v>2297474.2000000002</v>
      </c>
      <c r="E99" s="331"/>
    </row>
    <row r="100" spans="1:5" x14ac:dyDescent="0.2">
      <c r="A100" s="1">
        <v>32101</v>
      </c>
      <c r="B100" s="9" t="s">
        <v>347</v>
      </c>
      <c r="C100" s="328">
        <v>1577.55</v>
      </c>
      <c r="D100" s="77"/>
      <c r="E100" s="77"/>
    </row>
    <row r="101" spans="1:5" x14ac:dyDescent="0.2">
      <c r="A101" s="1">
        <v>32102</v>
      </c>
      <c r="B101" s="9" t="s">
        <v>348</v>
      </c>
      <c r="C101" s="328">
        <v>2295896.6500000004</v>
      </c>
      <c r="D101" s="77"/>
      <c r="E101" s="77"/>
    </row>
    <row r="102" spans="1:5" x14ac:dyDescent="0.2">
      <c r="A102" s="123">
        <v>322</v>
      </c>
      <c r="B102" s="10" t="s">
        <v>291</v>
      </c>
      <c r="C102" s="328"/>
      <c r="D102" s="331">
        <v>3417912.67</v>
      </c>
      <c r="E102" s="77"/>
    </row>
    <row r="103" spans="1:5" ht="13.5" thickBot="1" x14ac:dyDescent="0.25">
      <c r="A103" s="129">
        <v>32201</v>
      </c>
      <c r="B103" s="130" t="s">
        <v>290</v>
      </c>
      <c r="C103" s="337">
        <v>3417912.67</v>
      </c>
      <c r="D103" s="338"/>
      <c r="E103" s="338"/>
    </row>
    <row r="104" spans="1:5" ht="13.5" thickBot="1" x14ac:dyDescent="0.25">
      <c r="A104" s="13"/>
      <c r="B104" s="4" t="s">
        <v>330</v>
      </c>
      <c r="C104" s="339">
        <v>19454004.310000002</v>
      </c>
      <c r="D104" s="339">
        <v>19454004.310000002</v>
      </c>
      <c r="E104" s="340">
        <v>19454004.309999999</v>
      </c>
    </row>
    <row r="105" spans="1:5" x14ac:dyDescent="0.2">
      <c r="A105" s="9"/>
      <c r="B105" s="9"/>
      <c r="C105" s="77"/>
      <c r="D105" s="77"/>
      <c r="E105" s="77"/>
    </row>
    <row r="106" spans="1:5" x14ac:dyDescent="0.2">
      <c r="A106" s="9"/>
      <c r="B106" s="9"/>
      <c r="C106" s="341"/>
      <c r="D106" s="77"/>
      <c r="E106" s="77"/>
    </row>
    <row r="107" spans="1:5" x14ac:dyDescent="0.2">
      <c r="A107" s="9"/>
      <c r="B107" s="9"/>
      <c r="C107" s="77"/>
      <c r="D107" s="77"/>
      <c r="E107" s="77"/>
    </row>
    <row r="108" spans="1:5" x14ac:dyDescent="0.2">
      <c r="A108" s="9"/>
      <c r="B108" s="9"/>
      <c r="C108" s="77"/>
      <c r="D108" s="77"/>
      <c r="E108" s="77"/>
    </row>
    <row r="109" spans="1:5" x14ac:dyDescent="0.2">
      <c r="A109" s="9"/>
      <c r="B109" s="9"/>
      <c r="C109" s="77"/>
      <c r="D109" s="77"/>
      <c r="E109" s="77"/>
    </row>
    <row r="110" spans="1:5" x14ac:dyDescent="0.2">
      <c r="A110" s="9"/>
      <c r="B110" s="9"/>
      <c r="C110" s="77"/>
      <c r="D110" s="77"/>
      <c r="E110" s="77"/>
    </row>
    <row r="111" spans="1:5" x14ac:dyDescent="0.2">
      <c r="A111" s="9"/>
      <c r="B111" s="9"/>
      <c r="C111" s="77"/>
      <c r="D111" s="77"/>
      <c r="E111" s="77"/>
    </row>
    <row r="112" spans="1:5" x14ac:dyDescent="0.2">
      <c r="A112" s="9"/>
      <c r="B112" s="9"/>
      <c r="C112" s="77"/>
      <c r="D112" s="77"/>
      <c r="E112" s="77"/>
    </row>
    <row r="113" spans="1:5" x14ac:dyDescent="0.2">
      <c r="A113" s="9"/>
      <c r="B113" s="9"/>
      <c r="C113" s="77"/>
      <c r="D113" s="77"/>
      <c r="E113" s="77"/>
    </row>
    <row r="114" spans="1:5" x14ac:dyDescent="0.2">
      <c r="A114" s="9"/>
      <c r="B114" s="9"/>
      <c r="C114" s="77"/>
      <c r="D114" s="77"/>
      <c r="E114" s="77"/>
    </row>
    <row r="115" spans="1:5" x14ac:dyDescent="0.2">
      <c r="A115" s="9"/>
      <c r="B115" s="9"/>
      <c r="C115" s="77"/>
      <c r="D115" s="77"/>
      <c r="E115" s="77"/>
    </row>
    <row r="116" spans="1:5" x14ac:dyDescent="0.2">
      <c r="A116" s="9"/>
      <c r="B116" s="9"/>
      <c r="C116" s="77"/>
      <c r="D116" s="77"/>
      <c r="E116" s="77"/>
    </row>
    <row r="117" spans="1:5" x14ac:dyDescent="0.2">
      <c r="A117" s="9"/>
      <c r="B117" s="9"/>
      <c r="C117" s="77"/>
      <c r="D117" s="77"/>
      <c r="E117" s="77"/>
    </row>
    <row r="118" spans="1:5" x14ac:dyDescent="0.2">
      <c r="A118" s="9"/>
      <c r="B118" s="9"/>
      <c r="C118" s="77"/>
      <c r="D118" s="77"/>
      <c r="E118" s="77"/>
    </row>
    <row r="119" spans="1:5" x14ac:dyDescent="0.2">
      <c r="A119" s="9"/>
      <c r="B119" s="9"/>
      <c r="C119" s="77"/>
      <c r="D119" s="77"/>
      <c r="E119" s="77"/>
    </row>
    <row r="120" spans="1:5" x14ac:dyDescent="0.2">
      <c r="A120" s="9"/>
      <c r="B120" s="9"/>
      <c r="C120" s="77"/>
      <c r="D120" s="77"/>
      <c r="E120" s="77"/>
    </row>
    <row r="121" spans="1:5" x14ac:dyDescent="0.2">
      <c r="A121" s="9"/>
      <c r="B121" s="9"/>
      <c r="C121" s="77"/>
      <c r="D121" s="77"/>
      <c r="E121" s="77"/>
    </row>
    <row r="122" spans="1:5" x14ac:dyDescent="0.2">
      <c r="A122" s="9"/>
      <c r="B122" s="9"/>
      <c r="C122" s="77"/>
      <c r="D122" s="77"/>
      <c r="E122" s="77"/>
    </row>
    <row r="123" spans="1:5" x14ac:dyDescent="0.2">
      <c r="A123" s="9"/>
      <c r="B123" s="9"/>
      <c r="C123" s="77"/>
      <c r="D123" s="77"/>
      <c r="E123" s="77"/>
    </row>
    <row r="124" spans="1:5" x14ac:dyDescent="0.2">
      <c r="A124" s="9"/>
      <c r="B124" s="9"/>
      <c r="C124" s="77"/>
      <c r="D124" s="77"/>
      <c r="E124" s="77"/>
    </row>
    <row r="125" spans="1:5" x14ac:dyDescent="0.2">
      <c r="A125" s="9"/>
      <c r="B125" s="9"/>
      <c r="C125" s="77"/>
      <c r="D125" s="77"/>
      <c r="E125" s="77"/>
    </row>
    <row r="126" spans="1:5" x14ac:dyDescent="0.2">
      <c r="A126" s="9"/>
      <c r="B126" s="9"/>
      <c r="C126" s="77"/>
      <c r="D126" s="77"/>
      <c r="E126" s="77"/>
    </row>
    <row r="127" spans="1:5" x14ac:dyDescent="0.2">
      <c r="A127" s="9"/>
      <c r="B127" s="9"/>
      <c r="C127" s="77"/>
      <c r="D127" s="77"/>
      <c r="E127" s="77"/>
    </row>
    <row r="128" spans="1:5" x14ac:dyDescent="0.2">
      <c r="A128" s="9"/>
      <c r="B128" s="9"/>
      <c r="C128" s="77"/>
      <c r="D128" s="77"/>
      <c r="E128" s="77"/>
    </row>
    <row r="129" spans="1:5" x14ac:dyDescent="0.2">
      <c r="A129" s="9"/>
      <c r="B129" s="9"/>
      <c r="C129" s="77"/>
      <c r="D129" s="77"/>
      <c r="E129" s="77"/>
    </row>
    <row r="130" spans="1:5" x14ac:dyDescent="0.2">
      <c r="A130" s="9"/>
      <c r="B130" s="9"/>
      <c r="C130" s="77"/>
      <c r="D130" s="77"/>
      <c r="E130" s="77"/>
    </row>
    <row r="131" spans="1:5" x14ac:dyDescent="0.2">
      <c r="A131" s="9"/>
      <c r="B131" s="9"/>
      <c r="C131" s="77"/>
      <c r="D131" s="77"/>
      <c r="E131" s="77"/>
    </row>
    <row r="132" spans="1:5" x14ac:dyDescent="0.2">
      <c r="A132" s="9"/>
      <c r="B132" s="9"/>
      <c r="C132" s="77"/>
      <c r="D132" s="77"/>
      <c r="E132" s="77"/>
    </row>
    <row r="133" spans="1:5" x14ac:dyDescent="0.2">
      <c r="A133" s="9"/>
      <c r="B133" s="9"/>
      <c r="C133" s="77"/>
      <c r="D133" s="77"/>
      <c r="E133" s="77"/>
    </row>
    <row r="134" spans="1:5" x14ac:dyDescent="0.2">
      <c r="A134" s="9"/>
      <c r="B134" s="9"/>
      <c r="C134" s="77"/>
      <c r="D134" s="77"/>
      <c r="E134" s="77"/>
    </row>
    <row r="135" spans="1:5" x14ac:dyDescent="0.2">
      <c r="A135" s="9"/>
      <c r="B135" s="9"/>
      <c r="C135" s="77"/>
      <c r="D135" s="77"/>
      <c r="E135" s="77"/>
    </row>
    <row r="136" spans="1:5" x14ac:dyDescent="0.2">
      <c r="A136" s="9"/>
      <c r="B136" s="9"/>
      <c r="C136" s="77"/>
      <c r="D136" s="77"/>
      <c r="E136" s="77"/>
    </row>
    <row r="137" spans="1:5" x14ac:dyDescent="0.2">
      <c r="A137" s="9"/>
      <c r="B137" s="9"/>
      <c r="C137" s="77"/>
      <c r="D137" s="77"/>
      <c r="E137" s="77"/>
    </row>
    <row r="138" spans="1:5" x14ac:dyDescent="0.2">
      <c r="A138" s="9"/>
      <c r="B138" s="9"/>
      <c r="C138" s="77"/>
      <c r="D138" s="77"/>
      <c r="E138" s="77"/>
    </row>
    <row r="139" spans="1:5" x14ac:dyDescent="0.2">
      <c r="A139" s="9"/>
      <c r="B139" s="9"/>
      <c r="C139" s="77"/>
      <c r="D139" s="77"/>
      <c r="E139" s="77"/>
    </row>
    <row r="140" spans="1:5" x14ac:dyDescent="0.2">
      <c r="A140" s="9"/>
      <c r="B140" s="9"/>
      <c r="C140" s="77"/>
      <c r="D140" s="77"/>
      <c r="E140" s="77"/>
    </row>
    <row r="141" spans="1:5" x14ac:dyDescent="0.2">
      <c r="A141" s="9"/>
      <c r="B141" s="9"/>
      <c r="C141" s="77"/>
      <c r="D141" s="77"/>
      <c r="E141" s="77"/>
    </row>
    <row r="142" spans="1:5" x14ac:dyDescent="0.2">
      <c r="A142" s="9"/>
      <c r="B142" s="9"/>
      <c r="C142" s="77"/>
      <c r="D142" s="77"/>
      <c r="E142" s="77"/>
    </row>
    <row r="143" spans="1:5" x14ac:dyDescent="0.2">
      <c r="A143" s="9"/>
      <c r="B143" s="9"/>
      <c r="C143" s="77"/>
      <c r="D143" s="77"/>
      <c r="E143" s="77"/>
    </row>
    <row r="144" spans="1:5" x14ac:dyDescent="0.2">
      <c r="A144" s="9"/>
      <c r="B144" s="9"/>
      <c r="C144" s="77"/>
      <c r="D144" s="77"/>
      <c r="E144" s="77"/>
    </row>
    <row r="145" spans="1:5" x14ac:dyDescent="0.2">
      <c r="A145" s="9"/>
      <c r="B145" s="9"/>
      <c r="C145" s="77"/>
      <c r="D145" s="77"/>
      <c r="E145" s="77"/>
    </row>
    <row r="146" spans="1:5" x14ac:dyDescent="0.2">
      <c r="A146" s="9"/>
      <c r="B146" s="9"/>
      <c r="C146" s="77"/>
      <c r="D146" s="77"/>
      <c r="E146" s="77"/>
    </row>
    <row r="147" spans="1:5" x14ac:dyDescent="0.2">
      <c r="A147" s="9"/>
      <c r="B147" s="9"/>
      <c r="C147" s="77"/>
      <c r="D147" s="77"/>
      <c r="E147" s="77"/>
    </row>
    <row r="148" spans="1:5" x14ac:dyDescent="0.2">
      <c r="A148" s="9"/>
      <c r="B148" s="9"/>
      <c r="C148" s="77"/>
      <c r="D148" s="77"/>
      <c r="E148" s="77"/>
    </row>
    <row r="149" spans="1:5" x14ac:dyDescent="0.2">
      <c r="A149" s="9"/>
      <c r="B149" s="9"/>
      <c r="C149" s="77"/>
      <c r="D149" s="77"/>
      <c r="E149" s="77"/>
    </row>
    <row r="150" spans="1:5" x14ac:dyDescent="0.2">
      <c r="A150" s="9"/>
      <c r="B150" s="9"/>
      <c r="C150" s="77"/>
      <c r="D150" s="77"/>
      <c r="E150" s="77"/>
    </row>
    <row r="151" spans="1:5" x14ac:dyDescent="0.2">
      <c r="A151" s="9"/>
      <c r="B151" s="9"/>
      <c r="C151" s="77"/>
      <c r="D151" s="77"/>
      <c r="E151" s="77"/>
    </row>
    <row r="152" spans="1:5" x14ac:dyDescent="0.2">
      <c r="A152" s="9"/>
      <c r="B152" s="9"/>
      <c r="C152" s="77"/>
      <c r="D152" s="77"/>
      <c r="E152" s="77"/>
    </row>
    <row r="153" spans="1:5" x14ac:dyDescent="0.2">
      <c r="A153" s="9"/>
      <c r="B153" s="9"/>
      <c r="C153" s="77"/>
      <c r="D153" s="77"/>
      <c r="E153" s="77"/>
    </row>
    <row r="154" spans="1:5" x14ac:dyDescent="0.2">
      <c r="A154" s="9"/>
      <c r="B154" s="9"/>
      <c r="C154" s="77"/>
      <c r="D154" s="77"/>
      <c r="E154" s="77"/>
    </row>
    <row r="155" spans="1:5" x14ac:dyDescent="0.2">
      <c r="A155" s="9"/>
      <c r="B155" s="9"/>
      <c r="C155" s="77"/>
      <c r="D155" s="77"/>
      <c r="E155" s="77"/>
    </row>
    <row r="156" spans="1:5" x14ac:dyDescent="0.2">
      <c r="A156" s="9"/>
      <c r="B156" s="9"/>
      <c r="C156" s="77"/>
      <c r="D156" s="77"/>
      <c r="E156" s="77"/>
    </row>
    <row r="157" spans="1:5" x14ac:dyDescent="0.2">
      <c r="A157" s="9"/>
      <c r="B157" s="9"/>
      <c r="C157" s="77"/>
      <c r="D157" s="77"/>
      <c r="E157" s="77"/>
    </row>
    <row r="158" spans="1:5" x14ac:dyDescent="0.2">
      <c r="A158" s="9"/>
      <c r="B158" s="9"/>
      <c r="C158" s="77"/>
      <c r="D158" s="77"/>
      <c r="E158" s="77"/>
    </row>
    <row r="159" spans="1:5" x14ac:dyDescent="0.2">
      <c r="A159" s="9"/>
      <c r="B159" s="9"/>
      <c r="C159" s="77"/>
      <c r="D159" s="77"/>
      <c r="E159" s="77"/>
    </row>
    <row r="160" spans="1:5" x14ac:dyDescent="0.2">
      <c r="A160" s="9"/>
      <c r="B160" s="9"/>
      <c r="C160" s="77"/>
      <c r="D160" s="77"/>
      <c r="E160" s="77"/>
    </row>
    <row r="161" spans="1:5" x14ac:dyDescent="0.2">
      <c r="A161" s="9"/>
      <c r="B161" s="9"/>
      <c r="C161" s="77"/>
      <c r="D161" s="77"/>
      <c r="E161" s="77"/>
    </row>
    <row r="162" spans="1:5" x14ac:dyDescent="0.2">
      <c r="A162" s="9"/>
      <c r="B162" s="9"/>
      <c r="C162" s="77"/>
      <c r="D162" s="77"/>
      <c r="E162" s="77"/>
    </row>
    <row r="163" spans="1:5" x14ac:dyDescent="0.2">
      <c r="A163" s="9"/>
      <c r="B163" s="9"/>
      <c r="C163" s="77"/>
      <c r="D163" s="77"/>
      <c r="E163" s="77"/>
    </row>
    <row r="164" spans="1:5" x14ac:dyDescent="0.2">
      <c r="A164" s="9"/>
      <c r="B164" s="9"/>
      <c r="C164" s="77"/>
      <c r="D164" s="77"/>
      <c r="E164" s="77"/>
    </row>
    <row r="165" spans="1:5" x14ac:dyDescent="0.2">
      <c r="A165" s="9"/>
      <c r="B165" s="9"/>
      <c r="C165" s="77"/>
      <c r="D165" s="77"/>
      <c r="E165" s="77"/>
    </row>
    <row r="166" spans="1:5" x14ac:dyDescent="0.2">
      <c r="A166" s="9"/>
      <c r="B166" s="9"/>
      <c r="C166" s="77"/>
      <c r="D166" s="77"/>
      <c r="E166" s="77"/>
    </row>
    <row r="167" spans="1:5" x14ac:dyDescent="0.2">
      <c r="A167" s="9"/>
      <c r="B167" s="9"/>
      <c r="C167" s="77"/>
      <c r="D167" s="77"/>
      <c r="E167" s="77"/>
    </row>
    <row r="168" spans="1:5" x14ac:dyDescent="0.2">
      <c r="A168" s="9"/>
      <c r="B168" s="9"/>
      <c r="C168" s="77"/>
      <c r="D168" s="77"/>
      <c r="E168" s="77"/>
    </row>
    <row r="169" spans="1:5" x14ac:dyDescent="0.2">
      <c r="A169" s="9"/>
      <c r="B169" s="9"/>
      <c r="C169" s="77"/>
      <c r="D169" s="77"/>
      <c r="E169" s="77"/>
    </row>
    <row r="170" spans="1:5" x14ac:dyDescent="0.2">
      <c r="A170" s="9"/>
      <c r="B170" s="9"/>
      <c r="C170" s="77"/>
      <c r="D170" s="77"/>
      <c r="E170" s="77"/>
    </row>
    <row r="171" spans="1:5" x14ac:dyDescent="0.2">
      <c r="A171" s="9"/>
      <c r="B171" s="9"/>
      <c r="C171" s="77"/>
      <c r="D171" s="77"/>
      <c r="E171" s="77"/>
    </row>
    <row r="172" spans="1:5" x14ac:dyDescent="0.2">
      <c r="A172" s="9"/>
      <c r="B172" s="9"/>
      <c r="C172" s="77"/>
      <c r="D172" s="77"/>
      <c r="E172" s="77"/>
    </row>
    <row r="173" spans="1:5" x14ac:dyDescent="0.2">
      <c r="A173" s="9"/>
      <c r="B173" s="9"/>
      <c r="C173" s="77"/>
      <c r="D173" s="77"/>
      <c r="E173" s="77"/>
    </row>
    <row r="174" spans="1:5" x14ac:dyDescent="0.2">
      <c r="A174" s="9"/>
      <c r="B174" s="9"/>
      <c r="C174" s="77"/>
      <c r="D174" s="77"/>
      <c r="E174" s="77"/>
    </row>
    <row r="175" spans="1:5" x14ac:dyDescent="0.2">
      <c r="A175" s="9"/>
      <c r="B175" s="9"/>
      <c r="C175" s="77"/>
      <c r="D175" s="77"/>
      <c r="E175" s="77"/>
    </row>
    <row r="176" spans="1:5" x14ac:dyDescent="0.2">
      <c r="A176" s="9"/>
      <c r="B176" s="9"/>
      <c r="C176" s="77"/>
      <c r="D176" s="77"/>
      <c r="E176" s="77"/>
    </row>
    <row r="177" spans="1:5" x14ac:dyDescent="0.2">
      <c r="A177" s="9"/>
      <c r="B177" s="9"/>
      <c r="C177" s="77"/>
      <c r="D177" s="77"/>
      <c r="E177" s="77"/>
    </row>
    <row r="178" spans="1:5" x14ac:dyDescent="0.2">
      <c r="A178" s="9"/>
      <c r="B178" s="9"/>
      <c r="C178" s="77"/>
      <c r="D178" s="77"/>
      <c r="E178" s="77"/>
    </row>
    <row r="179" spans="1:5" x14ac:dyDescent="0.2">
      <c r="A179" s="9"/>
      <c r="B179" s="9"/>
      <c r="C179" s="77"/>
      <c r="D179" s="77"/>
      <c r="E179" s="77"/>
    </row>
    <row r="180" spans="1:5" x14ac:dyDescent="0.2">
      <c r="A180" s="9"/>
      <c r="B180" s="9"/>
      <c r="C180" s="77"/>
      <c r="D180" s="77"/>
      <c r="E180" s="77"/>
    </row>
    <row r="181" spans="1:5" x14ac:dyDescent="0.2">
      <c r="A181" s="9"/>
      <c r="B181" s="9"/>
      <c r="C181" s="77"/>
      <c r="D181" s="77"/>
      <c r="E181" s="77"/>
    </row>
    <row r="182" spans="1:5" x14ac:dyDescent="0.2">
      <c r="A182" s="9"/>
      <c r="B182" s="9"/>
      <c r="C182" s="77"/>
      <c r="D182" s="77"/>
      <c r="E182" s="77"/>
    </row>
    <row r="183" spans="1:5" x14ac:dyDescent="0.2">
      <c r="A183" s="9"/>
      <c r="B183" s="9"/>
      <c r="C183" s="77"/>
      <c r="D183" s="77"/>
      <c r="E183" s="77"/>
    </row>
    <row r="184" spans="1:5" x14ac:dyDescent="0.2">
      <c r="A184" s="9"/>
      <c r="B184" s="9"/>
      <c r="C184" s="77"/>
      <c r="D184" s="77"/>
      <c r="E184" s="77"/>
    </row>
    <row r="185" spans="1:5" x14ac:dyDescent="0.2">
      <c r="A185" s="9"/>
      <c r="B185" s="9"/>
      <c r="C185" s="77"/>
      <c r="D185" s="77"/>
      <c r="E185" s="77"/>
    </row>
    <row r="186" spans="1:5" x14ac:dyDescent="0.2">
      <c r="A186" s="9"/>
      <c r="B186" s="9"/>
      <c r="C186" s="77"/>
      <c r="D186" s="77"/>
      <c r="E186" s="77"/>
    </row>
    <row r="187" spans="1:5" x14ac:dyDescent="0.2">
      <c r="A187" s="9"/>
      <c r="B187" s="9"/>
      <c r="C187" s="77"/>
      <c r="D187" s="77"/>
      <c r="E187" s="77"/>
    </row>
    <row r="188" spans="1:5" x14ac:dyDescent="0.2">
      <c r="A188" s="9"/>
      <c r="B188" s="9"/>
      <c r="C188" s="77"/>
      <c r="D188" s="77"/>
      <c r="E188" s="77"/>
    </row>
    <row r="189" spans="1:5" x14ac:dyDescent="0.2">
      <c r="A189" s="9"/>
      <c r="B189" s="9"/>
      <c r="C189" s="77"/>
      <c r="D189" s="77"/>
      <c r="E189" s="77"/>
    </row>
    <row r="190" spans="1:5" x14ac:dyDescent="0.2">
      <c r="A190" s="9"/>
      <c r="B190" s="9"/>
      <c r="C190" s="77"/>
      <c r="D190" s="77"/>
      <c r="E190" s="77"/>
    </row>
    <row r="191" spans="1:5" x14ac:dyDescent="0.2">
      <c r="A191" s="9"/>
      <c r="B191" s="9"/>
      <c r="C191" s="77"/>
      <c r="D191" s="77"/>
      <c r="E191" s="77"/>
    </row>
    <row r="192" spans="1:5" x14ac:dyDescent="0.2">
      <c r="A192" s="9"/>
      <c r="B192" s="9"/>
      <c r="C192" s="77"/>
      <c r="D192" s="77"/>
      <c r="E192" s="77"/>
    </row>
    <row r="193" spans="1:5" x14ac:dyDescent="0.2">
      <c r="A193" s="9"/>
      <c r="B193" s="9"/>
      <c r="C193" s="77"/>
      <c r="D193" s="77"/>
      <c r="E193" s="77"/>
    </row>
    <row r="194" spans="1:5" x14ac:dyDescent="0.2">
      <c r="A194" s="9"/>
      <c r="B194" s="9"/>
      <c r="C194" s="77"/>
      <c r="D194" s="77"/>
      <c r="E194" s="77"/>
    </row>
    <row r="195" spans="1:5" x14ac:dyDescent="0.2">
      <c r="A195" s="9"/>
      <c r="B195" s="9"/>
      <c r="C195" s="77"/>
      <c r="D195" s="77"/>
      <c r="E195" s="77"/>
    </row>
    <row r="196" spans="1:5" x14ac:dyDescent="0.2">
      <c r="A196" s="9"/>
      <c r="B196" s="9"/>
      <c r="C196" s="77"/>
      <c r="D196" s="77"/>
      <c r="E196" s="77"/>
    </row>
    <row r="197" spans="1:5" x14ac:dyDescent="0.2">
      <c r="A197" s="9"/>
      <c r="B197" s="9"/>
      <c r="C197" s="77"/>
      <c r="D197" s="77"/>
      <c r="E197" s="77"/>
    </row>
    <row r="198" spans="1:5" x14ac:dyDescent="0.2">
      <c r="A198" s="9"/>
      <c r="B198" s="9"/>
      <c r="C198" s="77"/>
      <c r="D198" s="77"/>
      <c r="E198" s="77"/>
    </row>
    <row r="199" spans="1:5" x14ac:dyDescent="0.2">
      <c r="A199" s="9"/>
      <c r="B199" s="9"/>
      <c r="C199" s="77"/>
      <c r="D199" s="77"/>
      <c r="E199" s="77"/>
    </row>
    <row r="200" spans="1:5" x14ac:dyDescent="0.2">
      <c r="A200" s="9"/>
      <c r="B200" s="9"/>
      <c r="C200" s="77"/>
      <c r="D200" s="77"/>
      <c r="E200" s="77"/>
    </row>
    <row r="201" spans="1:5" x14ac:dyDescent="0.2">
      <c r="A201" s="9"/>
      <c r="B201" s="9"/>
      <c r="C201" s="77"/>
      <c r="D201" s="77"/>
      <c r="E201" s="77"/>
    </row>
    <row r="202" spans="1:5" x14ac:dyDescent="0.2">
      <c r="A202" s="9"/>
      <c r="B202" s="9"/>
      <c r="C202" s="77"/>
      <c r="D202" s="77"/>
      <c r="E202" s="77"/>
    </row>
    <row r="203" spans="1:5" x14ac:dyDescent="0.2">
      <c r="A203" s="9"/>
      <c r="B203" s="9"/>
      <c r="C203" s="77"/>
      <c r="D203" s="77"/>
      <c r="E203" s="77"/>
    </row>
    <row r="204" spans="1:5" x14ac:dyDescent="0.2">
      <c r="A204" s="9"/>
      <c r="B204" s="9"/>
      <c r="C204" s="77"/>
      <c r="D204" s="77"/>
      <c r="E204" s="77"/>
    </row>
    <row r="205" spans="1:5" x14ac:dyDescent="0.2">
      <c r="A205" s="9"/>
      <c r="B205" s="9"/>
      <c r="C205" s="77"/>
      <c r="D205" s="77"/>
      <c r="E205" s="77"/>
    </row>
    <row r="206" spans="1:5" x14ac:dyDescent="0.2">
      <c r="A206" s="9"/>
      <c r="B206" s="9"/>
      <c r="C206" s="77"/>
      <c r="D206" s="77"/>
      <c r="E206" s="77"/>
    </row>
    <row r="207" spans="1:5" x14ac:dyDescent="0.2">
      <c r="A207" s="9"/>
      <c r="B207" s="9"/>
      <c r="C207" s="77"/>
      <c r="D207" s="77"/>
      <c r="E207" s="77"/>
    </row>
    <row r="208" spans="1:5" x14ac:dyDescent="0.2">
      <c r="A208" s="9"/>
      <c r="B208" s="9"/>
      <c r="C208" s="77"/>
      <c r="D208" s="77"/>
      <c r="E208" s="77"/>
    </row>
    <row r="209" spans="1:5" x14ac:dyDescent="0.2">
      <c r="A209" s="9"/>
      <c r="B209" s="9"/>
      <c r="C209" s="77"/>
      <c r="D209" s="77"/>
      <c r="E209" s="77"/>
    </row>
    <row r="210" spans="1:5" x14ac:dyDescent="0.2">
      <c r="A210" s="9"/>
      <c r="B210" s="9"/>
      <c r="C210" s="77"/>
      <c r="D210" s="77"/>
      <c r="E210" s="77"/>
    </row>
    <row r="211" spans="1:5" x14ac:dyDescent="0.2">
      <c r="A211" s="9"/>
      <c r="B211" s="9"/>
      <c r="C211" s="77"/>
      <c r="D211" s="77"/>
      <c r="E211" s="77"/>
    </row>
    <row r="212" spans="1:5" x14ac:dyDescent="0.2">
      <c r="A212" s="9"/>
      <c r="B212" s="9"/>
      <c r="C212" s="77"/>
      <c r="D212" s="77"/>
      <c r="E212" s="77"/>
    </row>
    <row r="213" spans="1:5" x14ac:dyDescent="0.2">
      <c r="A213" s="9"/>
      <c r="B213" s="9"/>
      <c r="C213" s="77"/>
      <c r="D213" s="77"/>
      <c r="E213" s="77"/>
    </row>
    <row r="214" spans="1:5" x14ac:dyDescent="0.2">
      <c r="A214" s="9"/>
      <c r="B214" s="9"/>
      <c r="C214" s="77"/>
      <c r="D214" s="77"/>
      <c r="E214" s="77"/>
    </row>
    <row r="215" spans="1:5" x14ac:dyDescent="0.2">
      <c r="A215" s="9"/>
      <c r="B215" s="9"/>
      <c r="C215" s="77"/>
      <c r="D215" s="77"/>
      <c r="E215" s="77"/>
    </row>
    <row r="216" spans="1:5" x14ac:dyDescent="0.2">
      <c r="A216" s="9"/>
      <c r="B216" s="9"/>
      <c r="C216" s="77"/>
      <c r="D216" s="77"/>
      <c r="E216" s="77"/>
    </row>
    <row r="217" spans="1:5" x14ac:dyDescent="0.2">
      <c r="A217" s="9"/>
      <c r="B217" s="9"/>
      <c r="C217" s="77"/>
      <c r="D217" s="77"/>
      <c r="E217" s="77"/>
    </row>
    <row r="218" spans="1:5" x14ac:dyDescent="0.2">
      <c r="A218" s="9"/>
      <c r="B218" s="9"/>
      <c r="C218" s="77"/>
      <c r="D218" s="77"/>
      <c r="E218" s="77"/>
    </row>
    <row r="219" spans="1:5" x14ac:dyDescent="0.2">
      <c r="A219" s="9"/>
      <c r="B219" s="9"/>
      <c r="C219" s="77"/>
      <c r="D219" s="77"/>
      <c r="E219" s="77"/>
    </row>
    <row r="220" spans="1:5" x14ac:dyDescent="0.2">
      <c r="A220" s="9"/>
      <c r="B220" s="9"/>
      <c r="C220" s="77"/>
      <c r="D220" s="77"/>
      <c r="E220" s="77"/>
    </row>
    <row r="221" spans="1:5" x14ac:dyDescent="0.2">
      <c r="A221" s="9"/>
      <c r="B221" s="9"/>
      <c r="C221" s="77"/>
      <c r="D221" s="77"/>
      <c r="E221" s="77"/>
    </row>
    <row r="222" spans="1:5" x14ac:dyDescent="0.2">
      <c r="A222" s="9"/>
      <c r="B222" s="9"/>
      <c r="C222" s="77"/>
      <c r="D222" s="77"/>
      <c r="E222" s="77"/>
    </row>
    <row r="223" spans="1:5" x14ac:dyDescent="0.2">
      <c r="A223" s="9"/>
      <c r="B223" s="9"/>
      <c r="C223" s="77"/>
      <c r="D223" s="77"/>
      <c r="E223" s="77"/>
    </row>
    <row r="224" spans="1:5" x14ac:dyDescent="0.2">
      <c r="A224" s="9"/>
      <c r="B224" s="9"/>
      <c r="C224" s="77"/>
      <c r="D224" s="77"/>
      <c r="E224" s="77"/>
    </row>
    <row r="225" spans="1:5" x14ac:dyDescent="0.2">
      <c r="A225" s="9"/>
      <c r="B225" s="9"/>
      <c r="C225" s="77"/>
      <c r="D225" s="77"/>
      <c r="E225" s="77"/>
    </row>
    <row r="226" spans="1:5" x14ac:dyDescent="0.2">
      <c r="A226" s="9"/>
      <c r="B226" s="9"/>
      <c r="C226" s="77"/>
      <c r="D226" s="77"/>
      <c r="E226" s="77"/>
    </row>
    <row r="227" spans="1:5" x14ac:dyDescent="0.2">
      <c r="A227" s="9"/>
      <c r="B227" s="9"/>
      <c r="C227" s="77"/>
      <c r="D227" s="77"/>
      <c r="E227" s="77"/>
    </row>
    <row r="228" spans="1:5" x14ac:dyDescent="0.2">
      <c r="A228" s="9"/>
      <c r="B228" s="9"/>
      <c r="C228" s="77"/>
      <c r="D228" s="77"/>
      <c r="E228" s="77"/>
    </row>
    <row r="229" spans="1:5" x14ac:dyDescent="0.2">
      <c r="A229" s="9"/>
      <c r="B229" s="9"/>
      <c r="C229" s="77"/>
      <c r="D229" s="77"/>
      <c r="E229" s="77"/>
    </row>
    <row r="230" spans="1:5" x14ac:dyDescent="0.2">
      <c r="A230" s="9"/>
      <c r="B230" s="9"/>
      <c r="C230" s="77"/>
      <c r="D230" s="77"/>
      <c r="E230" s="77"/>
    </row>
    <row r="231" spans="1:5" x14ac:dyDescent="0.2">
      <c r="A231" s="9"/>
      <c r="B231" s="9"/>
      <c r="C231" s="77"/>
      <c r="D231" s="77"/>
      <c r="E231" s="77"/>
    </row>
    <row r="232" spans="1:5" x14ac:dyDescent="0.2">
      <c r="A232" s="9"/>
      <c r="B232" s="9"/>
      <c r="C232" s="77"/>
      <c r="D232" s="77"/>
      <c r="E232" s="77"/>
    </row>
    <row r="233" spans="1:5" x14ac:dyDescent="0.2">
      <c r="A233" s="9"/>
      <c r="B233" s="9"/>
      <c r="C233" s="77"/>
      <c r="D233" s="77"/>
      <c r="E233" s="77"/>
    </row>
    <row r="234" spans="1:5" x14ac:dyDescent="0.2">
      <c r="A234" s="9"/>
      <c r="B234" s="9"/>
      <c r="C234" s="77"/>
      <c r="D234" s="77"/>
      <c r="E234" s="77"/>
    </row>
    <row r="235" spans="1:5" x14ac:dyDescent="0.2">
      <c r="A235" s="9"/>
      <c r="B235" s="9"/>
      <c r="C235" s="77"/>
      <c r="D235" s="77"/>
      <c r="E235" s="77"/>
    </row>
    <row r="236" spans="1:5" x14ac:dyDescent="0.2">
      <c r="A236" s="9"/>
      <c r="B236" s="9"/>
      <c r="C236" s="77"/>
      <c r="D236" s="77"/>
      <c r="E236" s="77"/>
    </row>
    <row r="237" spans="1:5" x14ac:dyDescent="0.2">
      <c r="A237" s="9"/>
      <c r="B237" s="9"/>
      <c r="C237" s="77"/>
      <c r="D237" s="77"/>
      <c r="E237" s="77"/>
    </row>
    <row r="238" spans="1:5" x14ac:dyDescent="0.2">
      <c r="A238" s="9"/>
      <c r="B238" s="9"/>
      <c r="C238" s="77"/>
      <c r="D238" s="77"/>
      <c r="E238" s="77"/>
    </row>
    <row r="239" spans="1:5" x14ac:dyDescent="0.2">
      <c r="A239" s="9"/>
      <c r="B239" s="9"/>
      <c r="C239" s="77"/>
      <c r="D239" s="77"/>
      <c r="E239" s="77"/>
    </row>
    <row r="240" spans="1:5" x14ac:dyDescent="0.2">
      <c r="A240" s="9"/>
      <c r="B240" s="9"/>
      <c r="C240" s="77"/>
      <c r="D240" s="77"/>
      <c r="E240" s="77"/>
    </row>
    <row r="241" spans="1:5" x14ac:dyDescent="0.2">
      <c r="A241" s="9"/>
      <c r="B241" s="9"/>
      <c r="C241" s="77"/>
      <c r="D241" s="77"/>
      <c r="E241" s="77"/>
    </row>
    <row r="242" spans="1:5" x14ac:dyDescent="0.2">
      <c r="A242" s="9"/>
      <c r="B242" s="9"/>
      <c r="C242" s="77"/>
      <c r="D242" s="77"/>
      <c r="E242" s="77"/>
    </row>
    <row r="243" spans="1:5" x14ac:dyDescent="0.2">
      <c r="A243" s="9"/>
      <c r="B243" s="9"/>
      <c r="C243" s="77"/>
      <c r="D243" s="77"/>
      <c r="E243" s="77"/>
    </row>
    <row r="244" spans="1:5" x14ac:dyDescent="0.2">
      <c r="A244" s="9"/>
      <c r="B244" s="9"/>
      <c r="C244" s="77"/>
      <c r="D244" s="77"/>
      <c r="E244" s="77"/>
    </row>
    <row r="245" spans="1:5" x14ac:dyDescent="0.2">
      <c r="A245" s="12"/>
      <c r="B245" s="12"/>
      <c r="C245" s="342"/>
      <c r="D245" s="342"/>
      <c r="E245" s="342"/>
    </row>
    <row r="246" spans="1:5" x14ac:dyDescent="0.2">
      <c r="A246" s="12"/>
      <c r="B246" s="12"/>
      <c r="C246" s="342"/>
      <c r="D246" s="342"/>
      <c r="E246" s="342"/>
    </row>
    <row r="247" spans="1:5" x14ac:dyDescent="0.2">
      <c r="A247" s="9"/>
      <c r="B247" s="9"/>
      <c r="C247" s="77"/>
      <c r="D247" s="77"/>
      <c r="E247" s="77"/>
    </row>
    <row r="248" spans="1:5" x14ac:dyDescent="0.2">
      <c r="A248" s="9"/>
      <c r="B248" s="9"/>
      <c r="C248" s="77"/>
      <c r="D248" s="77"/>
      <c r="E248" s="77"/>
    </row>
    <row r="249" spans="1:5" x14ac:dyDescent="0.2">
      <c r="A249" s="9"/>
      <c r="B249" s="9"/>
      <c r="C249" s="77"/>
      <c r="D249" s="77"/>
      <c r="E249" s="77"/>
    </row>
    <row r="250" spans="1:5" x14ac:dyDescent="0.2">
      <c r="A250" s="9"/>
      <c r="B250" s="9"/>
      <c r="C250" s="77"/>
      <c r="D250" s="77"/>
      <c r="E250" s="77"/>
    </row>
    <row r="251" spans="1:5" x14ac:dyDescent="0.2">
      <c r="A251" s="9"/>
      <c r="B251" s="9"/>
      <c r="C251" s="77"/>
      <c r="D251" s="77"/>
      <c r="E251" s="77"/>
    </row>
    <row r="252" spans="1:5" x14ac:dyDescent="0.2">
      <c r="A252" s="9"/>
      <c r="B252" s="9"/>
      <c r="C252" s="77"/>
      <c r="D252" s="77"/>
      <c r="E252" s="77"/>
    </row>
    <row r="253" spans="1:5" x14ac:dyDescent="0.2">
      <c r="A253" s="9"/>
      <c r="B253" s="9"/>
      <c r="C253" s="77"/>
      <c r="D253" s="77"/>
      <c r="E253" s="77"/>
    </row>
    <row r="254" spans="1:5" x14ac:dyDescent="0.2">
      <c r="A254" s="9"/>
      <c r="B254" s="9"/>
      <c r="C254" s="77"/>
      <c r="D254" s="77"/>
      <c r="E254" s="77"/>
    </row>
    <row r="255" spans="1:5" x14ac:dyDescent="0.2">
      <c r="A255" s="9"/>
      <c r="B255" s="9"/>
      <c r="C255" s="77"/>
      <c r="D255" s="77"/>
      <c r="E255" s="77"/>
    </row>
    <row r="256" spans="1:5" x14ac:dyDescent="0.2">
      <c r="A256" s="9"/>
      <c r="B256" s="9"/>
      <c r="C256" s="77"/>
      <c r="D256" s="77"/>
      <c r="E256" s="77"/>
    </row>
    <row r="257" spans="1:5" x14ac:dyDescent="0.2">
      <c r="A257" s="9"/>
      <c r="B257" s="9"/>
      <c r="C257" s="77"/>
      <c r="D257" s="77"/>
      <c r="E257" s="77"/>
    </row>
    <row r="258" spans="1:5" x14ac:dyDescent="0.2">
      <c r="A258" s="9"/>
      <c r="B258" s="9"/>
      <c r="C258" s="77"/>
      <c r="D258" s="77"/>
      <c r="E258" s="77"/>
    </row>
    <row r="259" spans="1:5" x14ac:dyDescent="0.2">
      <c r="A259" s="9"/>
      <c r="B259" s="9"/>
      <c r="C259" s="77"/>
      <c r="D259" s="77"/>
      <c r="E259" s="77"/>
    </row>
    <row r="260" spans="1:5" x14ac:dyDescent="0.2">
      <c r="A260" s="9"/>
      <c r="B260" s="9"/>
      <c r="C260" s="77"/>
      <c r="D260" s="77"/>
      <c r="E260" s="77"/>
    </row>
    <row r="261" spans="1:5" x14ac:dyDescent="0.2">
      <c r="A261" s="9"/>
      <c r="B261" s="9"/>
      <c r="C261" s="77"/>
      <c r="D261" s="77"/>
      <c r="E261" s="77"/>
    </row>
    <row r="262" spans="1:5" x14ac:dyDescent="0.2">
      <c r="A262" s="9"/>
      <c r="B262" s="9"/>
      <c r="C262" s="77"/>
      <c r="D262" s="77"/>
      <c r="E262" s="77"/>
    </row>
    <row r="263" spans="1:5" x14ac:dyDescent="0.2">
      <c r="A263" s="9"/>
      <c r="B263" s="9"/>
      <c r="C263" s="77"/>
      <c r="D263" s="77"/>
      <c r="E263" s="77"/>
    </row>
    <row r="264" spans="1:5" x14ac:dyDescent="0.2">
      <c r="A264" s="9"/>
      <c r="B264" s="9"/>
      <c r="C264" s="77"/>
      <c r="D264" s="77"/>
      <c r="E264" s="77"/>
    </row>
    <row r="265" spans="1:5" x14ac:dyDescent="0.2">
      <c r="A265" s="9"/>
      <c r="B265" s="9"/>
      <c r="C265" s="77"/>
      <c r="D265" s="77"/>
      <c r="E265" s="77"/>
    </row>
    <row r="266" spans="1:5" x14ac:dyDescent="0.2">
      <c r="A266" s="9"/>
      <c r="B266" s="9"/>
      <c r="C266" s="77"/>
      <c r="D266" s="77"/>
      <c r="E266" s="77"/>
    </row>
    <row r="267" spans="1:5" x14ac:dyDescent="0.2">
      <c r="A267" s="9"/>
      <c r="B267" s="9"/>
      <c r="C267" s="77"/>
      <c r="D267" s="77"/>
      <c r="E267" s="77"/>
    </row>
    <row r="268" spans="1:5" x14ac:dyDescent="0.2">
      <c r="A268" s="9"/>
      <c r="B268" s="9"/>
      <c r="C268" s="77"/>
      <c r="D268" s="77"/>
      <c r="E268" s="77"/>
    </row>
    <row r="269" spans="1:5" x14ac:dyDescent="0.2">
      <c r="A269" s="9"/>
      <c r="B269" s="9"/>
      <c r="C269" s="77"/>
      <c r="D269" s="77"/>
      <c r="E269" s="77"/>
    </row>
    <row r="270" spans="1:5" x14ac:dyDescent="0.2">
      <c r="A270" s="9"/>
      <c r="B270" s="9"/>
      <c r="C270" s="77"/>
      <c r="D270" s="77"/>
      <c r="E270" s="77"/>
    </row>
    <row r="271" spans="1:5" x14ac:dyDescent="0.2">
      <c r="A271" s="9"/>
      <c r="B271" s="9"/>
      <c r="C271" s="77"/>
      <c r="D271" s="77"/>
      <c r="E271" s="77"/>
    </row>
    <row r="272" spans="1:5" x14ac:dyDescent="0.2">
      <c r="A272" s="9"/>
      <c r="B272" s="9"/>
      <c r="C272" s="77"/>
      <c r="D272" s="77"/>
      <c r="E272" s="77"/>
    </row>
    <row r="273" spans="1:5" x14ac:dyDescent="0.2">
      <c r="A273" s="9"/>
      <c r="B273" s="9"/>
      <c r="C273" s="77"/>
      <c r="D273" s="77"/>
      <c r="E273" s="77"/>
    </row>
    <row r="274" spans="1:5" x14ac:dyDescent="0.2">
      <c r="A274" s="9"/>
      <c r="B274" s="9"/>
      <c r="C274" s="77"/>
      <c r="D274" s="77"/>
      <c r="E274" s="77"/>
    </row>
    <row r="275" spans="1:5" x14ac:dyDescent="0.2">
      <c r="A275" s="9"/>
      <c r="B275" s="9"/>
      <c r="C275" s="77"/>
      <c r="D275" s="77"/>
      <c r="E275" s="77"/>
    </row>
    <row r="276" spans="1:5" x14ac:dyDescent="0.2">
      <c r="A276" s="9"/>
      <c r="B276" s="9"/>
      <c r="C276" s="77"/>
      <c r="D276" s="77"/>
      <c r="E276" s="77"/>
    </row>
    <row r="277" spans="1:5" x14ac:dyDescent="0.2">
      <c r="A277" s="9"/>
      <c r="B277" s="9"/>
      <c r="C277" s="77"/>
      <c r="D277" s="77"/>
      <c r="E277" s="77"/>
    </row>
    <row r="278" spans="1:5" x14ac:dyDescent="0.2">
      <c r="A278" s="9"/>
      <c r="B278" s="9"/>
      <c r="C278" s="77"/>
      <c r="D278" s="77"/>
      <c r="E278" s="77"/>
    </row>
    <row r="279" spans="1:5" x14ac:dyDescent="0.2">
      <c r="A279" s="9"/>
      <c r="B279" s="9"/>
      <c r="C279" s="77"/>
      <c r="D279" s="77"/>
      <c r="E279" s="77"/>
    </row>
    <row r="280" spans="1:5" x14ac:dyDescent="0.2">
      <c r="A280" s="9"/>
      <c r="B280" s="9"/>
      <c r="C280" s="77"/>
      <c r="D280" s="77"/>
      <c r="E280" s="77"/>
    </row>
    <row r="281" spans="1:5" x14ac:dyDescent="0.2">
      <c r="A281" s="9"/>
      <c r="B281" s="9"/>
      <c r="C281" s="77"/>
      <c r="D281" s="77"/>
      <c r="E281" s="77"/>
    </row>
    <row r="282" spans="1:5" x14ac:dyDescent="0.2">
      <c r="A282" s="9"/>
      <c r="B282" s="9"/>
      <c r="C282" s="77"/>
      <c r="D282" s="77"/>
      <c r="E282" s="77"/>
    </row>
    <row r="283" spans="1:5" x14ac:dyDescent="0.2">
      <c r="A283" s="9"/>
      <c r="B283" s="9"/>
      <c r="C283" s="77"/>
      <c r="D283" s="77"/>
      <c r="E283" s="77"/>
    </row>
    <row r="284" spans="1:5" x14ac:dyDescent="0.2">
      <c r="A284" s="9"/>
      <c r="B284" s="9"/>
      <c r="C284" s="77"/>
      <c r="D284" s="77"/>
      <c r="E284" s="77"/>
    </row>
    <row r="285" spans="1:5" x14ac:dyDescent="0.2">
      <c r="A285" s="9"/>
      <c r="B285" s="9"/>
      <c r="C285" s="77"/>
      <c r="D285" s="77"/>
      <c r="E285" s="77"/>
    </row>
    <row r="286" spans="1:5" x14ac:dyDescent="0.2">
      <c r="A286" s="9"/>
      <c r="B286" s="9"/>
      <c r="C286" s="77"/>
      <c r="D286" s="77"/>
      <c r="E286" s="77"/>
    </row>
    <row r="287" spans="1:5" x14ac:dyDescent="0.2">
      <c r="A287" s="9"/>
      <c r="B287" s="9"/>
      <c r="C287" s="77"/>
      <c r="D287" s="77"/>
      <c r="E287" s="77"/>
    </row>
    <row r="288" spans="1:5" x14ac:dyDescent="0.2">
      <c r="A288" s="9"/>
      <c r="B288" s="9"/>
      <c r="C288" s="77"/>
      <c r="D288" s="77"/>
      <c r="E288" s="77"/>
    </row>
    <row r="289" spans="1:5" x14ac:dyDescent="0.2">
      <c r="A289" s="9"/>
      <c r="B289" s="9"/>
      <c r="C289" s="77"/>
      <c r="D289" s="77"/>
      <c r="E289" s="77"/>
    </row>
    <row r="290" spans="1:5" x14ac:dyDescent="0.2">
      <c r="A290" s="9"/>
      <c r="B290" s="9"/>
      <c r="C290" s="77"/>
      <c r="D290" s="77"/>
      <c r="E290" s="77"/>
    </row>
    <row r="291" spans="1:5" x14ac:dyDescent="0.2">
      <c r="A291" s="9"/>
      <c r="B291" s="9"/>
      <c r="C291" s="77"/>
      <c r="D291" s="77"/>
      <c r="E291" s="77"/>
    </row>
    <row r="292" spans="1:5" x14ac:dyDescent="0.2">
      <c r="A292" s="9"/>
      <c r="B292" s="9"/>
      <c r="C292" s="77"/>
      <c r="D292" s="77"/>
      <c r="E292" s="77"/>
    </row>
    <row r="293" spans="1:5" x14ac:dyDescent="0.2">
      <c r="A293" s="9"/>
      <c r="B293" s="9"/>
      <c r="C293" s="77"/>
      <c r="D293" s="77"/>
      <c r="E293" s="77"/>
    </row>
    <row r="294" spans="1:5" x14ac:dyDescent="0.2">
      <c r="A294" s="9"/>
      <c r="B294" s="9"/>
      <c r="C294" s="77"/>
      <c r="D294" s="77"/>
      <c r="E294" s="77"/>
    </row>
    <row r="295" spans="1:5" x14ac:dyDescent="0.2">
      <c r="A295" s="9"/>
      <c r="B295" s="9"/>
      <c r="C295" s="77"/>
      <c r="D295" s="77"/>
      <c r="E295" s="77"/>
    </row>
    <row r="296" spans="1:5" x14ac:dyDescent="0.2">
      <c r="A296" s="9"/>
      <c r="B296" s="9"/>
      <c r="C296" s="77"/>
      <c r="D296" s="77"/>
      <c r="E296" s="77"/>
    </row>
    <row r="297" spans="1:5" x14ac:dyDescent="0.2">
      <c r="A297" s="9"/>
      <c r="B297" s="9"/>
      <c r="C297" s="77"/>
      <c r="D297" s="77"/>
      <c r="E297" s="77"/>
    </row>
    <row r="298" spans="1:5" x14ac:dyDescent="0.2">
      <c r="A298" s="9"/>
      <c r="B298" s="9"/>
      <c r="C298" s="77"/>
      <c r="D298" s="77"/>
      <c r="E298" s="77"/>
    </row>
    <row r="299" spans="1:5" x14ac:dyDescent="0.2">
      <c r="A299" s="9"/>
      <c r="B299" s="9"/>
      <c r="C299" s="77"/>
      <c r="D299" s="77"/>
      <c r="E299" s="77"/>
    </row>
    <row r="300" spans="1:5" x14ac:dyDescent="0.2">
      <c r="A300" s="9"/>
      <c r="B300" s="9"/>
      <c r="C300" s="77"/>
      <c r="D300" s="77"/>
      <c r="E300" s="77"/>
    </row>
    <row r="301" spans="1:5" x14ac:dyDescent="0.2">
      <c r="A301" s="9"/>
      <c r="B301" s="9"/>
      <c r="C301" s="77"/>
      <c r="D301" s="77"/>
      <c r="E301" s="77"/>
    </row>
    <row r="302" spans="1:5" x14ac:dyDescent="0.2">
      <c r="A302" s="9"/>
      <c r="B302" s="9"/>
      <c r="C302" s="77"/>
      <c r="D302" s="77"/>
      <c r="E302" s="77"/>
    </row>
    <row r="303" spans="1:5" x14ac:dyDescent="0.2">
      <c r="A303" s="9"/>
      <c r="B303" s="9"/>
      <c r="C303" s="77"/>
      <c r="D303" s="77"/>
      <c r="E303" s="77"/>
    </row>
    <row r="304" spans="1:5" x14ac:dyDescent="0.2">
      <c r="A304" s="9"/>
      <c r="B304" s="9"/>
      <c r="C304" s="77"/>
      <c r="D304" s="77"/>
      <c r="E304" s="77"/>
    </row>
    <row r="305" spans="1:5" x14ac:dyDescent="0.2">
      <c r="A305" s="9"/>
      <c r="B305" s="9"/>
      <c r="C305" s="77"/>
      <c r="D305" s="77"/>
      <c r="E305" s="77"/>
    </row>
    <row r="306" spans="1:5" x14ac:dyDescent="0.2">
      <c r="A306" s="9"/>
      <c r="B306" s="9"/>
      <c r="C306" s="77"/>
      <c r="D306" s="77"/>
      <c r="E306" s="77"/>
    </row>
    <row r="307" spans="1:5" x14ac:dyDescent="0.2">
      <c r="A307" s="9"/>
      <c r="B307" s="9"/>
      <c r="C307" s="77"/>
      <c r="D307" s="77"/>
      <c r="E307" s="77"/>
    </row>
    <row r="308" spans="1:5" x14ac:dyDescent="0.2">
      <c r="A308" s="9"/>
      <c r="B308" s="9"/>
      <c r="C308" s="77"/>
      <c r="D308" s="77"/>
      <c r="E308" s="77"/>
    </row>
    <row r="309" spans="1:5" x14ac:dyDescent="0.2">
      <c r="A309" s="9"/>
      <c r="B309" s="9"/>
      <c r="C309" s="77"/>
      <c r="D309" s="77"/>
      <c r="E309" s="77"/>
    </row>
    <row r="310" spans="1:5" x14ac:dyDescent="0.2">
      <c r="A310" s="9"/>
      <c r="B310" s="9"/>
      <c r="C310" s="77"/>
      <c r="D310" s="77"/>
      <c r="E310" s="77"/>
    </row>
    <row r="311" spans="1:5" x14ac:dyDescent="0.2">
      <c r="A311" s="9"/>
      <c r="B311" s="9"/>
      <c r="C311" s="77"/>
      <c r="D311" s="77"/>
      <c r="E311" s="77"/>
    </row>
    <row r="312" spans="1:5" x14ac:dyDescent="0.2">
      <c r="A312" s="9"/>
      <c r="B312" s="9"/>
      <c r="C312" s="77"/>
      <c r="D312" s="77"/>
      <c r="E312" s="77"/>
    </row>
    <row r="313" spans="1:5" x14ac:dyDescent="0.2">
      <c r="A313" s="9"/>
      <c r="B313" s="9"/>
      <c r="C313" s="77"/>
      <c r="D313" s="77"/>
      <c r="E313" s="77"/>
    </row>
    <row r="314" spans="1:5" x14ac:dyDescent="0.2">
      <c r="A314" s="9"/>
      <c r="B314" s="9"/>
      <c r="C314" s="77"/>
      <c r="D314" s="77"/>
      <c r="E314" s="77"/>
    </row>
    <row r="315" spans="1:5" x14ac:dyDescent="0.2">
      <c r="A315" s="9"/>
      <c r="B315" s="9"/>
      <c r="C315" s="77"/>
      <c r="D315" s="77"/>
      <c r="E315" s="77"/>
    </row>
    <row r="316" spans="1:5" x14ac:dyDescent="0.2">
      <c r="A316" s="9"/>
      <c r="B316" s="9"/>
      <c r="C316" s="77"/>
      <c r="D316" s="77"/>
      <c r="E316" s="77"/>
    </row>
    <row r="317" spans="1:5" x14ac:dyDescent="0.2">
      <c r="A317" s="9"/>
      <c r="B317" s="9"/>
      <c r="C317" s="77"/>
      <c r="D317" s="77"/>
      <c r="E317" s="77"/>
    </row>
    <row r="318" spans="1:5" x14ac:dyDescent="0.2">
      <c r="A318" s="9"/>
      <c r="B318" s="9"/>
      <c r="C318" s="77"/>
      <c r="D318" s="77"/>
      <c r="E318" s="77"/>
    </row>
    <row r="319" spans="1:5" x14ac:dyDescent="0.2">
      <c r="A319" s="9"/>
      <c r="B319" s="9"/>
      <c r="C319" s="77"/>
      <c r="D319" s="77"/>
      <c r="E319" s="77"/>
    </row>
    <row r="320" spans="1:5" x14ac:dyDescent="0.2">
      <c r="A320" s="9"/>
      <c r="B320" s="9"/>
      <c r="C320" s="77"/>
      <c r="D320" s="77"/>
      <c r="E320" s="77"/>
    </row>
    <row r="321" spans="1:5" x14ac:dyDescent="0.2">
      <c r="A321" s="9"/>
      <c r="B321" s="9"/>
      <c r="C321" s="77"/>
      <c r="D321" s="77"/>
      <c r="E321" s="77"/>
    </row>
    <row r="322" spans="1:5" x14ac:dyDescent="0.2">
      <c r="A322" s="9"/>
      <c r="B322" s="9"/>
      <c r="C322" s="77"/>
      <c r="D322" s="77"/>
      <c r="E322" s="77"/>
    </row>
    <row r="323" spans="1:5" x14ac:dyDescent="0.2">
      <c r="A323" s="9"/>
      <c r="B323" s="9"/>
      <c r="C323" s="77"/>
      <c r="D323" s="77"/>
      <c r="E323" s="77"/>
    </row>
    <row r="324" spans="1:5" x14ac:dyDescent="0.2">
      <c r="A324" s="9"/>
      <c r="B324" s="9"/>
      <c r="C324" s="77"/>
      <c r="D324" s="77"/>
      <c r="E324" s="77"/>
    </row>
    <row r="325" spans="1:5" x14ac:dyDescent="0.2">
      <c r="A325" s="9"/>
      <c r="B325" s="9"/>
      <c r="C325" s="77"/>
      <c r="D325" s="77"/>
      <c r="E325" s="77"/>
    </row>
    <row r="326" spans="1:5" x14ac:dyDescent="0.2">
      <c r="A326" s="9"/>
      <c r="B326" s="9"/>
      <c r="C326" s="77"/>
      <c r="D326" s="77"/>
      <c r="E326" s="77"/>
    </row>
    <row r="327" spans="1:5" x14ac:dyDescent="0.2">
      <c r="A327" s="9"/>
      <c r="B327" s="9"/>
      <c r="C327" s="77"/>
      <c r="D327" s="77"/>
      <c r="E327" s="77"/>
    </row>
    <row r="328" spans="1:5" x14ac:dyDescent="0.2">
      <c r="A328" s="9"/>
      <c r="B328" s="9"/>
      <c r="C328" s="77"/>
      <c r="D328" s="77"/>
      <c r="E328" s="77"/>
    </row>
    <row r="329" spans="1:5" x14ac:dyDescent="0.2">
      <c r="A329" s="9"/>
      <c r="B329" s="9"/>
      <c r="C329" s="77"/>
      <c r="D329" s="77"/>
      <c r="E329" s="77"/>
    </row>
    <row r="330" spans="1:5" x14ac:dyDescent="0.2">
      <c r="A330" s="9"/>
      <c r="B330" s="9"/>
      <c r="C330" s="77"/>
      <c r="D330" s="77"/>
      <c r="E330" s="77"/>
    </row>
    <row r="331" spans="1:5" x14ac:dyDescent="0.2">
      <c r="A331" s="9"/>
      <c r="B331" s="9"/>
      <c r="C331" s="77"/>
      <c r="D331" s="77"/>
      <c r="E331" s="77"/>
    </row>
    <row r="332" spans="1:5" x14ac:dyDescent="0.2">
      <c r="A332" s="9"/>
      <c r="B332" s="9"/>
      <c r="C332" s="77"/>
      <c r="D332" s="77"/>
      <c r="E332" s="77"/>
    </row>
    <row r="333" spans="1:5" x14ac:dyDescent="0.2">
      <c r="A333" s="9"/>
      <c r="B333" s="9"/>
      <c r="C333" s="77"/>
      <c r="D333" s="77"/>
      <c r="E333" s="77"/>
    </row>
    <row r="334" spans="1:5" x14ac:dyDescent="0.2">
      <c r="A334" s="9"/>
      <c r="B334" s="9"/>
      <c r="C334" s="77"/>
      <c r="D334" s="77"/>
      <c r="E334" s="77"/>
    </row>
    <row r="335" spans="1:5" x14ac:dyDescent="0.2">
      <c r="A335" s="9"/>
      <c r="B335" s="9"/>
      <c r="C335" s="77"/>
      <c r="D335" s="77"/>
      <c r="E335" s="77"/>
    </row>
    <row r="336" spans="1:5" x14ac:dyDescent="0.2">
      <c r="A336" s="9"/>
      <c r="B336" s="9"/>
      <c r="C336" s="77"/>
      <c r="D336" s="77"/>
      <c r="E336" s="77"/>
    </row>
    <row r="337" spans="1:5" x14ac:dyDescent="0.2">
      <c r="A337" s="9"/>
      <c r="B337" s="9"/>
      <c r="C337" s="77"/>
      <c r="D337" s="77"/>
      <c r="E337" s="77"/>
    </row>
    <row r="338" spans="1:5" x14ac:dyDescent="0.2">
      <c r="A338" s="9"/>
      <c r="B338" s="9"/>
      <c r="C338" s="77"/>
      <c r="D338" s="77"/>
      <c r="E338" s="77"/>
    </row>
    <row r="339" spans="1:5" x14ac:dyDescent="0.2">
      <c r="A339" s="9"/>
      <c r="B339" s="9"/>
      <c r="C339" s="77"/>
      <c r="D339" s="77"/>
      <c r="E339" s="77"/>
    </row>
    <row r="340" spans="1:5" x14ac:dyDescent="0.2">
      <c r="A340" s="9"/>
      <c r="B340" s="9"/>
      <c r="C340" s="77"/>
      <c r="D340" s="77"/>
      <c r="E340" s="77"/>
    </row>
    <row r="341" spans="1:5" x14ac:dyDescent="0.2">
      <c r="A341" s="9"/>
      <c r="B341" s="9"/>
      <c r="C341" s="77"/>
      <c r="D341" s="77"/>
      <c r="E341" s="77"/>
    </row>
    <row r="342" spans="1:5" x14ac:dyDescent="0.2">
      <c r="A342" s="9"/>
      <c r="B342" s="9"/>
      <c r="C342" s="77"/>
      <c r="D342" s="77"/>
      <c r="E342" s="77"/>
    </row>
    <row r="343" spans="1:5" x14ac:dyDescent="0.2">
      <c r="A343" s="9"/>
      <c r="B343" s="9"/>
      <c r="C343" s="77"/>
      <c r="D343" s="77"/>
      <c r="E343" s="77"/>
    </row>
    <row r="344" spans="1:5" x14ac:dyDescent="0.2">
      <c r="A344" s="9"/>
      <c r="B344" s="9"/>
      <c r="C344" s="77"/>
      <c r="D344" s="77"/>
      <c r="E344" s="77"/>
    </row>
    <row r="345" spans="1:5" x14ac:dyDescent="0.2">
      <c r="A345" s="9"/>
      <c r="B345" s="9"/>
      <c r="C345" s="77"/>
      <c r="D345" s="77"/>
      <c r="E345" s="77"/>
    </row>
    <row r="346" spans="1:5" x14ac:dyDescent="0.2">
      <c r="A346" s="9"/>
      <c r="B346" s="9"/>
      <c r="C346" s="77"/>
      <c r="D346" s="77"/>
      <c r="E346" s="77"/>
    </row>
    <row r="347" spans="1:5" x14ac:dyDescent="0.2">
      <c r="A347" s="9"/>
      <c r="B347" s="9"/>
      <c r="C347" s="77"/>
      <c r="D347" s="77"/>
      <c r="E347" s="77"/>
    </row>
    <row r="348" spans="1:5" x14ac:dyDescent="0.2">
      <c r="A348" s="9"/>
      <c r="B348" s="9"/>
      <c r="C348" s="77"/>
      <c r="D348" s="77"/>
      <c r="E348" s="77"/>
    </row>
    <row r="349" spans="1:5" x14ac:dyDescent="0.2">
      <c r="A349" s="9"/>
      <c r="B349" s="9"/>
      <c r="C349" s="77"/>
      <c r="D349" s="77"/>
      <c r="E349" s="77"/>
    </row>
    <row r="350" spans="1:5" x14ac:dyDescent="0.2">
      <c r="A350" s="9"/>
      <c r="B350" s="9"/>
      <c r="C350" s="77"/>
      <c r="D350" s="77"/>
      <c r="E350" s="77"/>
    </row>
    <row r="351" spans="1:5" x14ac:dyDescent="0.2">
      <c r="A351" s="9"/>
      <c r="B351" s="9"/>
      <c r="C351" s="77"/>
      <c r="D351" s="77"/>
      <c r="E351" s="77"/>
    </row>
    <row r="352" spans="1:5" x14ac:dyDescent="0.2">
      <c r="A352" s="9"/>
      <c r="B352" s="9"/>
      <c r="C352" s="77"/>
      <c r="D352" s="77"/>
      <c r="E352" s="77"/>
    </row>
    <row r="353" spans="1:5" x14ac:dyDescent="0.2">
      <c r="A353" s="9"/>
      <c r="B353" s="9"/>
      <c r="C353" s="77"/>
      <c r="D353" s="77"/>
      <c r="E353" s="77"/>
    </row>
    <row r="354" spans="1:5" x14ac:dyDescent="0.2">
      <c r="A354" s="9"/>
      <c r="B354" s="9"/>
      <c r="C354" s="77"/>
      <c r="D354" s="77"/>
      <c r="E354" s="77"/>
    </row>
    <row r="355" spans="1:5" x14ac:dyDescent="0.2">
      <c r="A355" s="9"/>
      <c r="B355" s="9"/>
      <c r="C355" s="77"/>
      <c r="D355" s="77"/>
      <c r="E355" s="77"/>
    </row>
    <row r="356" spans="1:5" x14ac:dyDescent="0.2">
      <c r="A356" s="9"/>
      <c r="B356" s="9"/>
      <c r="C356" s="77"/>
      <c r="D356" s="77"/>
      <c r="E356" s="77"/>
    </row>
    <row r="357" spans="1:5" x14ac:dyDescent="0.2">
      <c r="A357" s="9"/>
      <c r="B357" s="9"/>
      <c r="C357" s="77"/>
      <c r="D357" s="77"/>
      <c r="E357" s="77"/>
    </row>
    <row r="358" spans="1:5" x14ac:dyDescent="0.2">
      <c r="A358" s="9"/>
      <c r="B358" s="9"/>
      <c r="C358" s="77"/>
      <c r="D358" s="77"/>
      <c r="E358" s="77"/>
    </row>
    <row r="359" spans="1:5" x14ac:dyDescent="0.2">
      <c r="A359" s="9"/>
      <c r="B359" s="9"/>
      <c r="C359" s="77"/>
      <c r="D359" s="77"/>
      <c r="E359" s="77"/>
    </row>
    <row r="360" spans="1:5" x14ac:dyDescent="0.2">
      <c r="A360" s="9"/>
      <c r="B360" s="9"/>
      <c r="C360" s="77"/>
      <c r="D360" s="77"/>
      <c r="E360" s="77"/>
    </row>
    <row r="361" spans="1:5" x14ac:dyDescent="0.2">
      <c r="A361" s="9"/>
      <c r="B361" s="9"/>
      <c r="C361" s="77"/>
      <c r="D361" s="77"/>
      <c r="E361" s="77"/>
    </row>
    <row r="362" spans="1:5" x14ac:dyDescent="0.2">
      <c r="A362" s="9"/>
      <c r="B362" s="9"/>
      <c r="C362" s="77"/>
      <c r="D362" s="77"/>
      <c r="E362" s="77"/>
    </row>
    <row r="363" spans="1:5" x14ac:dyDescent="0.2">
      <c r="A363" s="9"/>
      <c r="B363" s="9"/>
      <c r="C363" s="77"/>
      <c r="D363" s="77"/>
      <c r="E363" s="77"/>
    </row>
    <row r="364" spans="1:5" x14ac:dyDescent="0.2">
      <c r="A364" s="9"/>
      <c r="B364" s="9"/>
      <c r="C364" s="77"/>
      <c r="D364" s="77"/>
      <c r="E364" s="77"/>
    </row>
    <row r="365" spans="1:5" x14ac:dyDescent="0.2">
      <c r="A365" s="9"/>
      <c r="B365" s="9"/>
      <c r="C365" s="77"/>
      <c r="D365" s="77"/>
      <c r="E365" s="77"/>
    </row>
    <row r="366" spans="1:5" x14ac:dyDescent="0.2">
      <c r="A366" s="9"/>
      <c r="B366" s="9"/>
      <c r="C366" s="77"/>
      <c r="D366" s="77"/>
      <c r="E366" s="77"/>
    </row>
    <row r="367" spans="1:5" x14ac:dyDescent="0.2">
      <c r="A367" s="9"/>
      <c r="B367" s="9"/>
      <c r="C367" s="77"/>
      <c r="D367" s="77"/>
      <c r="E367" s="77"/>
    </row>
    <row r="368" spans="1:5" x14ac:dyDescent="0.2">
      <c r="A368" s="9"/>
      <c r="B368" s="9"/>
      <c r="C368" s="77"/>
      <c r="D368" s="77"/>
      <c r="E368" s="77"/>
    </row>
    <row r="369" spans="1:5" x14ac:dyDescent="0.2">
      <c r="A369" s="9"/>
      <c r="B369" s="9"/>
      <c r="C369" s="77"/>
      <c r="D369" s="77"/>
      <c r="E369" s="77"/>
    </row>
    <row r="370" spans="1:5" x14ac:dyDescent="0.2">
      <c r="A370" s="9"/>
      <c r="B370" s="9"/>
      <c r="C370" s="77"/>
      <c r="D370" s="77"/>
      <c r="E370" s="77"/>
    </row>
    <row r="371" spans="1:5" x14ac:dyDescent="0.2">
      <c r="A371" s="9"/>
      <c r="B371" s="9"/>
      <c r="C371" s="77"/>
      <c r="D371" s="77"/>
      <c r="E371" s="77"/>
    </row>
    <row r="372" spans="1:5" x14ac:dyDescent="0.2">
      <c r="A372" s="9"/>
      <c r="B372" s="9"/>
      <c r="C372" s="77"/>
      <c r="D372" s="77"/>
      <c r="E372" s="77"/>
    </row>
    <row r="373" spans="1:5" x14ac:dyDescent="0.2">
      <c r="A373" s="9"/>
      <c r="B373" s="9"/>
      <c r="C373" s="77"/>
      <c r="D373" s="77"/>
      <c r="E373" s="77"/>
    </row>
    <row r="374" spans="1:5" x14ac:dyDescent="0.2">
      <c r="A374" s="9"/>
      <c r="B374" s="9"/>
      <c r="C374" s="77"/>
      <c r="D374" s="77"/>
      <c r="E374" s="77"/>
    </row>
    <row r="375" spans="1:5" x14ac:dyDescent="0.2">
      <c r="A375" s="9"/>
      <c r="B375" s="9"/>
      <c r="C375" s="77"/>
      <c r="D375" s="77"/>
      <c r="E375" s="77"/>
    </row>
    <row r="376" spans="1:5" x14ac:dyDescent="0.2">
      <c r="A376" s="9"/>
      <c r="B376" s="9"/>
      <c r="C376" s="77"/>
      <c r="D376" s="77"/>
      <c r="E376" s="77"/>
    </row>
    <row r="377" spans="1:5" x14ac:dyDescent="0.2">
      <c r="A377" s="9"/>
      <c r="B377" s="9"/>
      <c r="C377" s="77"/>
      <c r="D377" s="77"/>
      <c r="E377" s="77"/>
    </row>
    <row r="378" spans="1:5" x14ac:dyDescent="0.2">
      <c r="A378" s="9"/>
      <c r="B378" s="9"/>
      <c r="C378" s="77"/>
      <c r="D378" s="77"/>
      <c r="E378" s="77"/>
    </row>
    <row r="379" spans="1:5" x14ac:dyDescent="0.2">
      <c r="A379" s="9"/>
      <c r="B379" s="9"/>
      <c r="C379" s="77"/>
      <c r="D379" s="77"/>
      <c r="E379" s="77"/>
    </row>
    <row r="380" spans="1:5" x14ac:dyDescent="0.2">
      <c r="A380" s="9"/>
      <c r="B380" s="9"/>
      <c r="C380" s="77"/>
      <c r="D380" s="77"/>
      <c r="E380" s="77"/>
    </row>
    <row r="381" spans="1:5" x14ac:dyDescent="0.2">
      <c r="A381" s="9"/>
      <c r="B381" s="9"/>
      <c r="C381" s="77"/>
      <c r="D381" s="77"/>
      <c r="E381" s="77"/>
    </row>
    <row r="382" spans="1:5" x14ac:dyDescent="0.2">
      <c r="A382" s="9"/>
      <c r="B382" s="9"/>
      <c r="C382" s="77"/>
      <c r="D382" s="77"/>
      <c r="E382" s="77"/>
    </row>
    <row r="383" spans="1:5" x14ac:dyDescent="0.2">
      <c r="A383" s="9"/>
      <c r="B383" s="9"/>
      <c r="C383" s="77"/>
      <c r="D383" s="77"/>
      <c r="E383" s="77"/>
    </row>
    <row r="384" spans="1:5" x14ac:dyDescent="0.2">
      <c r="A384" s="9"/>
      <c r="B384" s="9"/>
      <c r="C384" s="77"/>
      <c r="D384" s="77"/>
      <c r="E384" s="77"/>
    </row>
    <row r="385" spans="1:5" x14ac:dyDescent="0.2">
      <c r="A385" s="9"/>
      <c r="B385" s="9"/>
      <c r="C385" s="77"/>
      <c r="D385" s="77"/>
      <c r="E385" s="77"/>
    </row>
    <row r="386" spans="1:5" x14ac:dyDescent="0.2">
      <c r="A386" s="9"/>
      <c r="B386" s="9"/>
      <c r="C386" s="77"/>
      <c r="D386" s="77"/>
      <c r="E386" s="77"/>
    </row>
    <row r="387" spans="1:5" x14ac:dyDescent="0.2">
      <c r="A387" s="9"/>
      <c r="B387" s="9"/>
      <c r="C387" s="77"/>
      <c r="D387" s="77"/>
      <c r="E387" s="77"/>
    </row>
    <row r="388" spans="1:5" x14ac:dyDescent="0.2">
      <c r="A388" s="9"/>
      <c r="B388" s="9"/>
      <c r="C388" s="77"/>
      <c r="D388" s="77"/>
      <c r="E388" s="77"/>
    </row>
    <row r="389" spans="1:5" x14ac:dyDescent="0.2">
      <c r="A389" s="9"/>
      <c r="B389" s="9"/>
      <c r="C389" s="77"/>
      <c r="D389" s="77"/>
      <c r="E389" s="77"/>
    </row>
    <row r="390" spans="1:5" x14ac:dyDescent="0.2">
      <c r="A390" s="9"/>
      <c r="B390" s="9"/>
      <c r="C390" s="77"/>
      <c r="D390" s="77"/>
      <c r="E390" s="77"/>
    </row>
    <row r="391" spans="1:5" x14ac:dyDescent="0.2">
      <c r="A391" s="9"/>
      <c r="B391" s="9"/>
      <c r="C391" s="77"/>
      <c r="D391" s="77"/>
      <c r="E391" s="77"/>
    </row>
    <row r="392" spans="1:5" x14ac:dyDescent="0.2">
      <c r="A392" s="9"/>
      <c r="B392" s="9"/>
      <c r="C392" s="77"/>
      <c r="D392" s="77"/>
      <c r="E392" s="77"/>
    </row>
    <row r="393" spans="1:5" x14ac:dyDescent="0.2">
      <c r="A393" s="9"/>
      <c r="B393" s="9"/>
      <c r="C393" s="77"/>
      <c r="D393" s="77"/>
      <c r="E393" s="77"/>
    </row>
    <row r="394" spans="1:5" x14ac:dyDescent="0.2">
      <c r="A394" s="9"/>
      <c r="B394" s="9"/>
      <c r="C394" s="77"/>
      <c r="D394" s="77"/>
      <c r="E394" s="77"/>
    </row>
    <row r="395" spans="1:5" x14ac:dyDescent="0.2">
      <c r="A395" s="9"/>
      <c r="B395" s="9"/>
      <c r="C395" s="77"/>
      <c r="D395" s="77"/>
      <c r="E395" s="77"/>
    </row>
    <row r="396" spans="1:5" x14ac:dyDescent="0.2">
      <c r="A396" s="9"/>
      <c r="B396" s="9"/>
      <c r="C396" s="77"/>
      <c r="D396" s="77"/>
      <c r="E396" s="77"/>
    </row>
    <row r="397" spans="1:5" x14ac:dyDescent="0.2">
      <c r="A397" s="9"/>
      <c r="B397" s="9"/>
      <c r="C397" s="77"/>
      <c r="D397" s="77"/>
      <c r="E397" s="77"/>
    </row>
    <row r="398" spans="1:5" x14ac:dyDescent="0.2">
      <c r="A398" s="9"/>
      <c r="B398" s="9"/>
      <c r="C398" s="77"/>
      <c r="D398" s="77"/>
      <c r="E398" s="77"/>
    </row>
    <row r="399" spans="1:5" x14ac:dyDescent="0.2">
      <c r="A399" s="9"/>
      <c r="B399" s="9"/>
      <c r="C399" s="77"/>
      <c r="D399" s="77"/>
      <c r="E399" s="77"/>
    </row>
    <row r="400" spans="1:5" x14ac:dyDescent="0.2">
      <c r="A400" s="9"/>
      <c r="B400" s="9"/>
      <c r="C400" s="77"/>
      <c r="D400" s="77"/>
      <c r="E400" s="77"/>
    </row>
    <row r="401" spans="1:5" x14ac:dyDescent="0.2">
      <c r="A401" s="9"/>
      <c r="B401" s="9"/>
      <c r="C401" s="77"/>
      <c r="D401" s="77"/>
      <c r="E401" s="77"/>
    </row>
    <row r="402" spans="1:5" x14ac:dyDescent="0.2">
      <c r="A402" s="9"/>
      <c r="B402" s="9"/>
      <c r="C402" s="77"/>
      <c r="D402" s="77"/>
      <c r="E402" s="77"/>
    </row>
    <row r="403" spans="1:5" x14ac:dyDescent="0.2">
      <c r="A403" s="9"/>
      <c r="B403" s="9"/>
      <c r="C403" s="77"/>
      <c r="D403" s="77"/>
      <c r="E403" s="77"/>
    </row>
    <row r="404" spans="1:5" x14ac:dyDescent="0.2">
      <c r="A404" s="9"/>
      <c r="B404" s="9"/>
      <c r="C404" s="77"/>
      <c r="D404" s="77"/>
      <c r="E404" s="77"/>
    </row>
    <row r="405" spans="1:5" x14ac:dyDescent="0.2">
      <c r="A405" s="9"/>
      <c r="B405" s="9"/>
      <c r="C405" s="77"/>
      <c r="D405" s="77"/>
      <c r="E405" s="77"/>
    </row>
    <row r="406" spans="1:5" x14ac:dyDescent="0.2">
      <c r="A406" s="9"/>
      <c r="B406" s="9"/>
      <c r="C406" s="77"/>
      <c r="D406" s="77"/>
      <c r="E406" s="77"/>
    </row>
    <row r="407" spans="1:5" x14ac:dyDescent="0.2">
      <c r="A407" s="9"/>
      <c r="B407" s="9"/>
      <c r="C407" s="77"/>
      <c r="D407" s="77"/>
      <c r="E407" s="77"/>
    </row>
    <row r="408" spans="1:5" x14ac:dyDescent="0.2">
      <c r="A408" s="9"/>
      <c r="B408" s="9"/>
      <c r="C408" s="77"/>
      <c r="D408" s="77"/>
      <c r="E408" s="77"/>
    </row>
    <row r="409" spans="1:5" x14ac:dyDescent="0.2">
      <c r="A409" s="9"/>
      <c r="B409" s="9"/>
      <c r="C409" s="77"/>
      <c r="D409" s="77"/>
      <c r="E409" s="77"/>
    </row>
    <row r="410" spans="1:5" x14ac:dyDescent="0.2">
      <c r="A410" s="9"/>
      <c r="B410" s="9"/>
      <c r="C410" s="77"/>
      <c r="D410" s="77"/>
      <c r="E410" s="77"/>
    </row>
    <row r="411" spans="1:5" x14ac:dyDescent="0.2">
      <c r="A411" s="9"/>
      <c r="B411" s="9"/>
      <c r="C411" s="77"/>
      <c r="D411" s="77"/>
      <c r="E411" s="77"/>
    </row>
  </sheetData>
  <mergeCells count="5">
    <mergeCell ref="A1:E1"/>
    <mergeCell ref="A3:E3"/>
    <mergeCell ref="A5:E5"/>
    <mergeCell ref="A7:E7"/>
    <mergeCell ref="B2:D2"/>
  </mergeCells>
  <phoneticPr fontId="19" type="noConversion"/>
  <printOptions horizontalCentered="1"/>
  <pageMargins left="0.45" right="0.41" top="0.84" bottom="0.39370078740157483" header="0.12" footer="0"/>
  <pageSetup scale="95" orientation="portrait" r:id="rId1"/>
  <headerFooter alignWithMargins="0"/>
  <rowBreaks count="1" manualBreakCount="1">
    <brk id="5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indexed="63"/>
  </sheetPr>
  <dimension ref="A1:H182"/>
  <sheetViews>
    <sheetView showGridLines="0" topLeftCell="A7" zoomScaleNormal="100" workbookViewId="0">
      <selection activeCell="B7" sqref="B7"/>
    </sheetView>
  </sheetViews>
  <sheetFormatPr baseColWidth="10" defaultRowHeight="18" customHeight="1" x14ac:dyDescent="0.2"/>
  <cols>
    <col min="1" max="1" width="8.85546875" style="320" bestFit="1" customWidth="1"/>
    <col min="2" max="2" width="51.85546875" style="280" customWidth="1"/>
    <col min="3" max="4" width="15.28515625" style="280" bestFit="1" customWidth="1"/>
    <col min="5" max="5" width="16.85546875" style="280" customWidth="1"/>
    <col min="6" max="6" width="13.7109375" style="280" bestFit="1" customWidth="1"/>
    <col min="7" max="7" width="12.7109375" style="280" bestFit="1" customWidth="1"/>
    <col min="8" max="16384" width="11.42578125" style="280"/>
  </cols>
  <sheetData>
    <row r="1" spans="1:5" ht="18" customHeight="1" x14ac:dyDescent="0.2">
      <c r="A1" s="414" t="s">
        <v>267</v>
      </c>
      <c r="B1" s="414"/>
      <c r="C1" s="414"/>
      <c r="D1" s="414"/>
      <c r="E1" s="414"/>
    </row>
    <row r="2" spans="1:5" ht="18" customHeight="1" x14ac:dyDescent="0.2">
      <c r="A2" s="415" t="s">
        <v>328</v>
      </c>
      <c r="B2" s="415"/>
      <c r="C2" s="415"/>
      <c r="D2" s="415"/>
      <c r="E2" s="415"/>
    </row>
    <row r="3" spans="1:5" ht="18" customHeight="1" x14ac:dyDescent="0.2">
      <c r="A3" s="416" t="s">
        <v>256</v>
      </c>
      <c r="B3" s="416"/>
      <c r="C3" s="416"/>
      <c r="D3" s="416"/>
      <c r="E3" s="416"/>
    </row>
    <row r="4" spans="1:5" ht="18" customHeight="1" thickBot="1" x14ac:dyDescent="0.25">
      <c r="A4" s="14" t="s">
        <v>1010</v>
      </c>
      <c r="B4" s="14"/>
      <c r="C4" s="14"/>
      <c r="D4" s="14"/>
      <c r="E4" s="14"/>
    </row>
    <row r="5" spans="1:5" ht="18" customHeight="1" thickBot="1" x14ac:dyDescent="0.25">
      <c r="A5" s="281" t="s">
        <v>358</v>
      </c>
      <c r="B5" s="282" t="s">
        <v>329</v>
      </c>
      <c r="C5" s="283" t="s">
        <v>359</v>
      </c>
      <c r="D5" s="284" t="s">
        <v>359</v>
      </c>
      <c r="E5" s="283" t="s">
        <v>330</v>
      </c>
    </row>
    <row r="6" spans="1:5" s="288" customFormat="1" ht="18" customHeight="1" x14ac:dyDescent="0.2">
      <c r="A6" s="285">
        <v>51</v>
      </c>
      <c r="B6" s="285" t="s">
        <v>366</v>
      </c>
      <c r="C6" s="286"/>
      <c r="D6" s="287"/>
      <c r="E6" s="287">
        <v>4803875.9000000013</v>
      </c>
    </row>
    <row r="7" spans="1:5" s="288" customFormat="1" ht="18" customHeight="1" x14ac:dyDescent="0.2">
      <c r="A7" s="14">
        <v>511</v>
      </c>
      <c r="B7" s="14" t="s">
        <v>367</v>
      </c>
      <c r="C7" s="289"/>
      <c r="D7" s="290">
        <v>3715820.1</v>
      </c>
      <c r="E7" s="290"/>
    </row>
    <row r="8" spans="1:5" s="293" customFormat="1" ht="18" customHeight="1" x14ac:dyDescent="0.2">
      <c r="A8" s="291" t="s">
        <v>298</v>
      </c>
      <c r="B8" s="292" t="s">
        <v>363</v>
      </c>
      <c r="C8" s="289">
        <v>3050353</v>
      </c>
      <c r="D8" s="290"/>
      <c r="E8" s="290"/>
    </row>
    <row r="9" spans="1:5" s="288" customFormat="1" ht="18" customHeight="1" x14ac:dyDescent="0.2">
      <c r="A9" s="294">
        <v>51102</v>
      </c>
      <c r="B9" s="295" t="s">
        <v>131</v>
      </c>
      <c r="C9" s="289">
        <v>0</v>
      </c>
      <c r="D9" s="290"/>
      <c r="E9" s="290"/>
    </row>
    <row r="10" spans="1:5" s="293" customFormat="1" ht="18" customHeight="1" x14ac:dyDescent="0.2">
      <c r="A10" s="294">
        <v>51103</v>
      </c>
      <c r="B10" s="292" t="s">
        <v>364</v>
      </c>
      <c r="C10" s="289">
        <v>254196.1</v>
      </c>
      <c r="D10" s="290"/>
      <c r="E10" s="290"/>
    </row>
    <row r="11" spans="1:5" s="288" customFormat="1" ht="18" customHeight="1" x14ac:dyDescent="0.2">
      <c r="A11" s="294">
        <v>51104</v>
      </c>
      <c r="B11" s="292" t="s">
        <v>134</v>
      </c>
      <c r="C11" s="289">
        <v>0</v>
      </c>
      <c r="D11" s="290"/>
      <c r="E11" s="290"/>
    </row>
    <row r="12" spans="1:5" s="293" customFormat="1" ht="18" customHeight="1" x14ac:dyDescent="0.2">
      <c r="A12" s="291" t="s">
        <v>304</v>
      </c>
      <c r="B12" s="292" t="s">
        <v>365</v>
      </c>
      <c r="C12" s="289">
        <v>385920</v>
      </c>
      <c r="D12" s="290"/>
      <c r="E12" s="290"/>
    </row>
    <row r="13" spans="1:5" s="288" customFormat="1" ht="18" customHeight="1" x14ac:dyDescent="0.2">
      <c r="A13" s="291" t="s">
        <v>132</v>
      </c>
      <c r="B13" s="292" t="s">
        <v>133</v>
      </c>
      <c r="C13" s="289">
        <v>25351</v>
      </c>
      <c r="D13" s="290"/>
      <c r="E13" s="290"/>
    </row>
    <row r="14" spans="1:5" s="293" customFormat="1" ht="18" customHeight="1" x14ac:dyDescent="0.2">
      <c r="A14" s="296" t="s">
        <v>368</v>
      </c>
      <c r="B14" s="297" t="s">
        <v>369</v>
      </c>
      <c r="C14" s="289"/>
      <c r="D14" s="290">
        <v>312527.12</v>
      </c>
      <c r="E14" s="290"/>
    </row>
    <row r="15" spans="1:5" s="293" customFormat="1" ht="18" customHeight="1" x14ac:dyDescent="0.2">
      <c r="A15" s="291" t="s">
        <v>135</v>
      </c>
      <c r="B15" s="292" t="s">
        <v>363</v>
      </c>
      <c r="C15" s="289">
        <v>282527.12</v>
      </c>
      <c r="D15" s="290"/>
      <c r="E15" s="290"/>
    </row>
    <row r="16" spans="1:5" s="293" customFormat="1" ht="18" customHeight="1" x14ac:dyDescent="0.2">
      <c r="A16" s="294">
        <v>51202</v>
      </c>
      <c r="B16" s="295" t="s">
        <v>370</v>
      </c>
      <c r="C16" s="289">
        <v>30000</v>
      </c>
      <c r="D16" s="290"/>
      <c r="E16" s="290"/>
    </row>
    <row r="17" spans="1:5" s="288" customFormat="1" ht="18" customHeight="1" x14ac:dyDescent="0.2">
      <c r="A17" s="291" t="s">
        <v>303</v>
      </c>
      <c r="B17" s="292" t="s">
        <v>364</v>
      </c>
      <c r="C17" s="289">
        <v>0</v>
      </c>
      <c r="D17" s="290"/>
      <c r="E17" s="290"/>
    </row>
    <row r="18" spans="1:5" s="288" customFormat="1" ht="18" customHeight="1" x14ac:dyDescent="0.2">
      <c r="A18" s="291" t="s">
        <v>136</v>
      </c>
      <c r="B18" s="292" t="s">
        <v>133</v>
      </c>
      <c r="C18" s="289">
        <v>0</v>
      </c>
      <c r="D18" s="290"/>
      <c r="E18" s="290"/>
    </row>
    <row r="19" spans="1:5" s="293" customFormat="1" ht="18" customHeight="1" x14ac:dyDescent="0.2">
      <c r="A19" s="296" t="s">
        <v>371</v>
      </c>
      <c r="B19" s="297" t="s">
        <v>372</v>
      </c>
      <c r="C19" s="289"/>
      <c r="D19" s="290">
        <v>55864.5</v>
      </c>
      <c r="E19" s="290"/>
    </row>
    <row r="20" spans="1:5" s="293" customFormat="1" ht="18" customHeight="1" x14ac:dyDescent="0.2">
      <c r="A20" s="294">
        <v>51301</v>
      </c>
      <c r="B20" s="295" t="s">
        <v>373</v>
      </c>
      <c r="C20" s="289">
        <v>55864.5</v>
      </c>
      <c r="D20" s="290"/>
      <c r="E20" s="290"/>
    </row>
    <row r="21" spans="1:5" s="288" customFormat="1" ht="18" customHeight="1" x14ac:dyDescent="0.2">
      <c r="A21" s="294">
        <v>51302</v>
      </c>
      <c r="B21" s="295" t="s">
        <v>137</v>
      </c>
      <c r="C21" s="289">
        <v>0</v>
      </c>
      <c r="D21" s="290"/>
      <c r="E21" s="290"/>
    </row>
    <row r="22" spans="1:5" s="293" customFormat="1" ht="18" customHeight="1" x14ac:dyDescent="0.2">
      <c r="A22" s="14">
        <v>514</v>
      </c>
      <c r="B22" s="298" t="s">
        <v>374</v>
      </c>
      <c r="C22" s="289"/>
      <c r="D22" s="290">
        <v>274772.67</v>
      </c>
      <c r="E22" s="290"/>
    </row>
    <row r="23" spans="1:5" s="293" customFormat="1" ht="18" customHeight="1" x14ac:dyDescent="0.2">
      <c r="A23" s="291" t="s">
        <v>302</v>
      </c>
      <c r="B23" s="292" t="s">
        <v>138</v>
      </c>
      <c r="C23" s="289">
        <v>246819.20000000001</v>
      </c>
      <c r="D23" s="290"/>
      <c r="E23" s="290"/>
    </row>
    <row r="24" spans="1:5" s="293" customFormat="1" ht="18" customHeight="1" x14ac:dyDescent="0.2">
      <c r="A24" s="291" t="s">
        <v>139</v>
      </c>
      <c r="B24" s="292" t="s">
        <v>140</v>
      </c>
      <c r="C24" s="289">
        <v>20488.620000000003</v>
      </c>
      <c r="D24" s="290"/>
      <c r="E24" s="290"/>
    </row>
    <row r="25" spans="1:5" s="293" customFormat="1" ht="18" customHeight="1" x14ac:dyDescent="0.2">
      <c r="A25" s="291" t="s">
        <v>32</v>
      </c>
      <c r="B25" s="292" t="s">
        <v>31</v>
      </c>
      <c r="C25" s="289">
        <v>7464.85</v>
      </c>
      <c r="D25" s="290"/>
      <c r="E25" s="290"/>
    </row>
    <row r="26" spans="1:5" s="288" customFormat="1" ht="18" customHeight="1" x14ac:dyDescent="0.2">
      <c r="A26" s="14">
        <v>515</v>
      </c>
      <c r="B26" s="298" t="s">
        <v>375</v>
      </c>
      <c r="C26" s="289"/>
      <c r="D26" s="290">
        <v>276197.65000000002</v>
      </c>
      <c r="E26" s="290"/>
    </row>
    <row r="27" spans="1:5" s="288" customFormat="1" ht="18" customHeight="1" x14ac:dyDescent="0.2">
      <c r="A27" s="291" t="s">
        <v>301</v>
      </c>
      <c r="B27" s="292" t="s">
        <v>138</v>
      </c>
      <c r="C27" s="289">
        <v>248022.80000000002</v>
      </c>
      <c r="D27" s="290"/>
      <c r="E27" s="290"/>
    </row>
    <row r="28" spans="1:5" s="293" customFormat="1" ht="18" customHeight="1" x14ac:dyDescent="0.2">
      <c r="A28" s="291" t="s">
        <v>141</v>
      </c>
      <c r="B28" s="292" t="s">
        <v>140</v>
      </c>
      <c r="C28" s="289">
        <v>20702.86</v>
      </c>
      <c r="D28" s="290"/>
      <c r="E28" s="290"/>
    </row>
    <row r="29" spans="1:5" s="293" customFormat="1" ht="18" customHeight="1" x14ac:dyDescent="0.2">
      <c r="A29" s="291" t="s">
        <v>32</v>
      </c>
      <c r="B29" s="292" t="s">
        <v>31</v>
      </c>
      <c r="C29" s="289">
        <v>7471.9900000000007</v>
      </c>
      <c r="D29" s="290"/>
      <c r="E29" s="290"/>
    </row>
    <row r="30" spans="1:5" s="288" customFormat="1" ht="18" customHeight="1" x14ac:dyDescent="0.2">
      <c r="A30" s="296" t="s">
        <v>376</v>
      </c>
      <c r="B30" s="297" t="s">
        <v>142</v>
      </c>
      <c r="C30" s="289"/>
      <c r="D30" s="290">
        <v>0</v>
      </c>
      <c r="E30" s="290"/>
    </row>
    <row r="31" spans="1:5" s="288" customFormat="1" ht="18" customHeight="1" x14ac:dyDescent="0.2">
      <c r="A31" s="294">
        <v>51601</v>
      </c>
      <c r="B31" s="295" t="s">
        <v>377</v>
      </c>
      <c r="C31" s="289">
        <v>0</v>
      </c>
      <c r="D31" s="290"/>
      <c r="E31" s="290"/>
    </row>
    <row r="32" spans="1:5" s="293" customFormat="1" ht="18" customHeight="1" x14ac:dyDescent="0.2">
      <c r="A32" s="294">
        <v>51602</v>
      </c>
      <c r="B32" s="295" t="s">
        <v>143</v>
      </c>
      <c r="C32" s="289">
        <v>0</v>
      </c>
      <c r="D32" s="290"/>
      <c r="E32" s="290"/>
    </row>
    <row r="33" spans="1:5" s="293" customFormat="1" ht="18" customHeight="1" x14ac:dyDescent="0.2">
      <c r="A33" s="14">
        <v>517</v>
      </c>
      <c r="B33" s="298" t="s">
        <v>144</v>
      </c>
      <c r="C33" s="289"/>
      <c r="D33" s="290">
        <v>68000</v>
      </c>
      <c r="E33" s="290"/>
    </row>
    <row r="34" spans="1:5" s="288" customFormat="1" ht="18" customHeight="1" x14ac:dyDescent="0.2">
      <c r="A34" s="294">
        <v>51701</v>
      </c>
      <c r="B34" s="295" t="s">
        <v>145</v>
      </c>
      <c r="C34" s="289">
        <v>68000</v>
      </c>
      <c r="D34" s="290"/>
      <c r="E34" s="290"/>
    </row>
    <row r="35" spans="1:5" s="288" customFormat="1" ht="18" customHeight="1" x14ac:dyDescent="0.2">
      <c r="A35" s="294">
        <v>51702</v>
      </c>
      <c r="B35" s="295" t="s">
        <v>146</v>
      </c>
      <c r="C35" s="289">
        <v>0</v>
      </c>
      <c r="D35" s="290"/>
      <c r="E35" s="290"/>
    </row>
    <row r="36" spans="1:5" s="293" customFormat="1" ht="18" customHeight="1" x14ac:dyDescent="0.2">
      <c r="A36" s="14">
        <v>518</v>
      </c>
      <c r="B36" s="298" t="s">
        <v>147</v>
      </c>
      <c r="C36" s="289"/>
      <c r="D36" s="290">
        <v>0</v>
      </c>
      <c r="E36" s="290"/>
    </row>
    <row r="37" spans="1:5" s="293" customFormat="1" ht="18" customHeight="1" x14ac:dyDescent="0.2">
      <c r="A37" s="294">
        <v>51803</v>
      </c>
      <c r="B37" s="295" t="s">
        <v>148</v>
      </c>
      <c r="C37" s="289">
        <v>0</v>
      </c>
      <c r="D37" s="290"/>
      <c r="E37" s="290"/>
    </row>
    <row r="38" spans="1:5" s="288" customFormat="1" ht="18" customHeight="1" x14ac:dyDescent="0.2">
      <c r="A38" s="14">
        <v>519</v>
      </c>
      <c r="B38" s="298" t="s">
        <v>378</v>
      </c>
      <c r="C38" s="289"/>
      <c r="D38" s="290">
        <v>100693.86</v>
      </c>
      <c r="E38" s="290"/>
    </row>
    <row r="39" spans="1:5" s="288" customFormat="1" ht="18" customHeight="1" x14ac:dyDescent="0.2">
      <c r="A39" s="294">
        <v>51901</v>
      </c>
      <c r="B39" s="295" t="s">
        <v>149</v>
      </c>
      <c r="C39" s="289">
        <v>60000</v>
      </c>
      <c r="D39" s="290"/>
      <c r="E39" s="290"/>
    </row>
    <row r="40" spans="1:5" s="293" customFormat="1" ht="18" customHeight="1" x14ac:dyDescent="0.2">
      <c r="A40" s="294">
        <v>51999</v>
      </c>
      <c r="B40" s="295" t="s">
        <v>378</v>
      </c>
      <c r="C40" s="289">
        <v>40693.86</v>
      </c>
      <c r="D40" s="290"/>
      <c r="E40" s="290"/>
    </row>
    <row r="41" spans="1:5" s="288" customFormat="1" ht="18" customHeight="1" x14ac:dyDescent="0.2">
      <c r="A41" s="294"/>
      <c r="B41" s="89"/>
      <c r="C41" s="289"/>
      <c r="D41" s="290"/>
      <c r="E41" s="290"/>
    </row>
    <row r="42" spans="1:5" s="293" customFormat="1" ht="18" customHeight="1" x14ac:dyDescent="0.2">
      <c r="A42" s="279">
        <v>54</v>
      </c>
      <c r="B42" s="10" t="s">
        <v>379</v>
      </c>
      <c r="C42" s="289"/>
      <c r="D42" s="290"/>
      <c r="E42" s="290">
        <v>6662227.6500000004</v>
      </c>
    </row>
    <row r="43" spans="1:5" s="288" customFormat="1" ht="18" customHeight="1" x14ac:dyDescent="0.2">
      <c r="A43" s="279">
        <v>541</v>
      </c>
      <c r="B43" s="10" t="s">
        <v>380</v>
      </c>
      <c r="C43" s="289"/>
      <c r="D43" s="290">
        <v>4536500.7299999995</v>
      </c>
      <c r="E43" s="290"/>
    </row>
    <row r="44" spans="1:5" s="293" customFormat="1" ht="18" customHeight="1" x14ac:dyDescent="0.2">
      <c r="A44" s="299">
        <v>54101</v>
      </c>
      <c r="B44" s="128" t="s">
        <v>381</v>
      </c>
      <c r="C44" s="289">
        <v>150288</v>
      </c>
      <c r="D44" s="290"/>
      <c r="E44" s="290"/>
    </row>
    <row r="45" spans="1:5" s="293" customFormat="1" ht="18" customHeight="1" x14ac:dyDescent="0.2">
      <c r="A45" s="299">
        <v>54103</v>
      </c>
      <c r="B45" s="128" t="s">
        <v>382</v>
      </c>
      <c r="C45" s="289">
        <v>11006.36</v>
      </c>
      <c r="D45" s="290"/>
      <c r="E45" s="290"/>
    </row>
    <row r="46" spans="1:5" s="293" customFormat="1" ht="18" customHeight="1" x14ac:dyDescent="0.2">
      <c r="A46" s="299">
        <v>54104</v>
      </c>
      <c r="B46" s="128" t="s">
        <v>150</v>
      </c>
      <c r="C46" s="289">
        <v>50000</v>
      </c>
      <c r="D46" s="290"/>
      <c r="E46" s="290"/>
    </row>
    <row r="47" spans="1:5" s="293" customFormat="1" ht="18" customHeight="1" x14ac:dyDescent="0.2">
      <c r="A47" s="299">
        <v>54105</v>
      </c>
      <c r="B47" s="128" t="s">
        <v>383</v>
      </c>
      <c r="C47" s="289">
        <v>30000</v>
      </c>
      <c r="D47" s="290"/>
      <c r="E47" s="290"/>
    </row>
    <row r="48" spans="1:5" s="288" customFormat="1" ht="18" customHeight="1" x14ac:dyDescent="0.2">
      <c r="A48" s="299">
        <v>54106</v>
      </c>
      <c r="B48" s="128" t="s">
        <v>384</v>
      </c>
      <c r="C48" s="289">
        <v>57507.509999999995</v>
      </c>
      <c r="D48" s="290"/>
      <c r="E48" s="290"/>
    </row>
    <row r="49" spans="1:8" s="288" customFormat="1" ht="18" customHeight="1" x14ac:dyDescent="0.2">
      <c r="A49" s="299">
        <v>54107</v>
      </c>
      <c r="B49" s="128" t="s">
        <v>385</v>
      </c>
      <c r="C49" s="289">
        <v>586223.4800000001</v>
      </c>
      <c r="D49" s="290"/>
      <c r="E49" s="290"/>
    </row>
    <row r="50" spans="1:8" s="293" customFormat="1" ht="18" customHeight="1" x14ac:dyDescent="0.2">
      <c r="A50" s="299">
        <v>54108</v>
      </c>
      <c r="B50" s="128" t="s">
        <v>386</v>
      </c>
      <c r="C50" s="289">
        <v>252982.26</v>
      </c>
      <c r="D50" s="290"/>
      <c r="E50" s="290"/>
    </row>
    <row r="51" spans="1:8" s="293" customFormat="1" ht="18" customHeight="1" x14ac:dyDescent="0.2">
      <c r="A51" s="299">
        <v>54109</v>
      </c>
      <c r="B51" s="128" t="s">
        <v>387</v>
      </c>
      <c r="C51" s="289">
        <v>90000</v>
      </c>
      <c r="D51" s="290"/>
      <c r="E51" s="290"/>
    </row>
    <row r="52" spans="1:8" s="288" customFormat="1" ht="18" customHeight="1" x14ac:dyDescent="0.2">
      <c r="A52" s="299">
        <v>54110</v>
      </c>
      <c r="B52" s="128" t="s">
        <v>151</v>
      </c>
      <c r="C52" s="289">
        <v>901671.41999999993</v>
      </c>
      <c r="D52" s="290"/>
      <c r="E52" s="290"/>
      <c r="F52" s="293"/>
      <c r="G52" s="293"/>
      <c r="H52" s="293"/>
    </row>
    <row r="53" spans="1:8" s="288" customFormat="1" ht="18" customHeight="1" x14ac:dyDescent="0.2">
      <c r="A53" s="299">
        <v>54111</v>
      </c>
      <c r="B53" s="128" t="s">
        <v>388</v>
      </c>
      <c r="C53" s="289">
        <v>723554.35</v>
      </c>
      <c r="D53" s="290"/>
      <c r="E53" s="290"/>
    </row>
    <row r="54" spans="1:8" s="293" customFormat="1" ht="18" customHeight="1" x14ac:dyDescent="0.2">
      <c r="A54" s="299">
        <v>54112</v>
      </c>
      <c r="B54" s="128" t="s">
        <v>389</v>
      </c>
      <c r="C54" s="289">
        <v>310279.24</v>
      </c>
      <c r="D54" s="290"/>
      <c r="E54" s="290"/>
    </row>
    <row r="55" spans="1:8" s="288" customFormat="1" ht="18" customHeight="1" x14ac:dyDescent="0.2">
      <c r="A55" s="299">
        <v>54113</v>
      </c>
      <c r="B55" s="128" t="s">
        <v>711</v>
      </c>
      <c r="C55" s="289">
        <v>0</v>
      </c>
      <c r="D55" s="290"/>
      <c r="E55" s="290"/>
    </row>
    <row r="56" spans="1:8" s="288" customFormat="1" ht="18" customHeight="1" x14ac:dyDescent="0.2">
      <c r="A56" s="299">
        <v>54114</v>
      </c>
      <c r="B56" s="128" t="s">
        <v>390</v>
      </c>
      <c r="C56" s="289">
        <v>10000</v>
      </c>
      <c r="D56" s="290"/>
      <c r="E56" s="290"/>
    </row>
    <row r="57" spans="1:8" s="293" customFormat="1" ht="18" customHeight="1" x14ac:dyDescent="0.2">
      <c r="A57" s="299">
        <v>54115</v>
      </c>
      <c r="B57" s="128" t="s">
        <v>391</v>
      </c>
      <c r="C57" s="289">
        <v>40000</v>
      </c>
      <c r="D57" s="290"/>
      <c r="E57" s="290"/>
    </row>
    <row r="58" spans="1:8" s="293" customFormat="1" ht="18" customHeight="1" x14ac:dyDescent="0.2">
      <c r="A58" s="299">
        <v>54116</v>
      </c>
      <c r="B58" s="128" t="s">
        <v>187</v>
      </c>
      <c r="C58" s="289">
        <v>0</v>
      </c>
      <c r="D58" s="290"/>
      <c r="E58" s="290"/>
    </row>
    <row r="59" spans="1:8" s="293" customFormat="1" ht="18" customHeight="1" x14ac:dyDescent="0.2">
      <c r="A59" s="299">
        <v>54117</v>
      </c>
      <c r="B59" s="128" t="s">
        <v>189</v>
      </c>
      <c r="C59" s="289">
        <v>86320.88</v>
      </c>
      <c r="D59" s="290"/>
      <c r="E59" s="290"/>
    </row>
    <row r="60" spans="1:8" s="293" customFormat="1" ht="18" customHeight="1" x14ac:dyDescent="0.2">
      <c r="A60" s="299">
        <v>54118</v>
      </c>
      <c r="B60" s="128" t="s">
        <v>188</v>
      </c>
      <c r="C60" s="289">
        <v>804996.72</v>
      </c>
      <c r="D60" s="290"/>
      <c r="E60" s="290"/>
    </row>
    <row r="61" spans="1:8" s="293" customFormat="1" ht="18" customHeight="1" x14ac:dyDescent="0.2">
      <c r="A61" s="299">
        <v>54119</v>
      </c>
      <c r="B61" s="128" t="s">
        <v>392</v>
      </c>
      <c r="C61" s="289">
        <v>177762.33000000002</v>
      </c>
      <c r="D61" s="290"/>
      <c r="E61" s="290"/>
    </row>
    <row r="62" spans="1:8" s="293" customFormat="1" ht="18" customHeight="1" x14ac:dyDescent="0.2">
      <c r="A62" s="299">
        <v>54121</v>
      </c>
      <c r="B62" s="128" t="s">
        <v>393</v>
      </c>
      <c r="C62" s="289">
        <v>20000</v>
      </c>
      <c r="D62" s="290"/>
      <c r="E62" s="290"/>
    </row>
    <row r="63" spans="1:8" s="293" customFormat="1" ht="18" customHeight="1" x14ac:dyDescent="0.2">
      <c r="A63" s="299">
        <v>54199</v>
      </c>
      <c r="B63" s="128" t="s">
        <v>394</v>
      </c>
      <c r="C63" s="289">
        <v>233908.18000000002</v>
      </c>
      <c r="D63" s="290"/>
      <c r="E63" s="290"/>
    </row>
    <row r="64" spans="1:8" s="293" customFormat="1" ht="18" customHeight="1" x14ac:dyDescent="0.2">
      <c r="A64" s="279">
        <v>542</v>
      </c>
      <c r="B64" s="10" t="s">
        <v>395</v>
      </c>
      <c r="C64" s="289"/>
      <c r="D64" s="290">
        <v>856902.9</v>
      </c>
      <c r="E64" s="290"/>
    </row>
    <row r="65" spans="1:7" s="293" customFormat="1" ht="18" customHeight="1" x14ac:dyDescent="0.2">
      <c r="A65" s="299">
        <v>54201</v>
      </c>
      <c r="B65" s="128" t="s">
        <v>192</v>
      </c>
      <c r="C65" s="289">
        <v>295000</v>
      </c>
      <c r="D65" s="290"/>
      <c r="E65" s="290"/>
    </row>
    <row r="66" spans="1:7" s="293" customFormat="1" ht="18" customHeight="1" x14ac:dyDescent="0.2">
      <c r="A66" s="299">
        <v>54202</v>
      </c>
      <c r="B66" s="128" t="s">
        <v>193</v>
      </c>
      <c r="C66" s="289">
        <v>16902.900000000001</v>
      </c>
      <c r="D66" s="290"/>
      <c r="E66" s="290"/>
    </row>
    <row r="67" spans="1:7" s="293" customFormat="1" ht="18" customHeight="1" x14ac:dyDescent="0.2">
      <c r="A67" s="299">
        <v>54203</v>
      </c>
      <c r="B67" s="128" t="s">
        <v>191</v>
      </c>
      <c r="C67" s="289">
        <v>110000</v>
      </c>
      <c r="D67" s="290"/>
      <c r="E67" s="290"/>
    </row>
    <row r="68" spans="1:7" s="293" customFormat="1" ht="18" customHeight="1" x14ac:dyDescent="0.2">
      <c r="A68" s="299">
        <v>54204</v>
      </c>
      <c r="B68" s="128" t="s">
        <v>194</v>
      </c>
      <c r="C68" s="289">
        <v>0</v>
      </c>
      <c r="D68" s="290"/>
      <c r="E68" s="290"/>
    </row>
    <row r="69" spans="1:7" s="293" customFormat="1" ht="18" customHeight="1" x14ac:dyDescent="0.2">
      <c r="A69" s="299">
        <v>54205</v>
      </c>
      <c r="B69" s="128" t="s">
        <v>190</v>
      </c>
      <c r="C69" s="289">
        <v>435000</v>
      </c>
      <c r="D69" s="290"/>
      <c r="E69" s="290"/>
    </row>
    <row r="70" spans="1:7" s="293" customFormat="1" ht="18" customHeight="1" x14ac:dyDescent="0.2">
      <c r="A70" s="279">
        <v>543</v>
      </c>
      <c r="B70" s="10" t="s">
        <v>195</v>
      </c>
      <c r="C70" s="289"/>
      <c r="D70" s="290">
        <v>920463.22</v>
      </c>
      <c r="E70" s="290"/>
    </row>
    <row r="71" spans="1:7" s="293" customFormat="1" ht="18" customHeight="1" x14ac:dyDescent="0.2">
      <c r="A71" s="299">
        <v>54301</v>
      </c>
      <c r="B71" s="128" t="s">
        <v>196</v>
      </c>
      <c r="C71" s="289">
        <v>50000</v>
      </c>
      <c r="D71" s="290"/>
      <c r="E71" s="290"/>
    </row>
    <row r="72" spans="1:7" s="293" customFormat="1" ht="18" customHeight="1" x14ac:dyDescent="0.2">
      <c r="A72" s="299">
        <v>54302</v>
      </c>
      <c r="B72" s="128" t="s">
        <v>197</v>
      </c>
      <c r="C72" s="289">
        <v>110000</v>
      </c>
      <c r="D72" s="290"/>
      <c r="E72" s="290"/>
    </row>
    <row r="73" spans="1:7" s="293" customFormat="1" ht="18" customHeight="1" x14ac:dyDescent="0.2">
      <c r="A73" s="299">
        <v>54303</v>
      </c>
      <c r="B73" s="128" t="s">
        <v>198</v>
      </c>
      <c r="C73" s="289">
        <v>0</v>
      </c>
      <c r="D73" s="290"/>
      <c r="E73" s="290"/>
    </row>
    <row r="74" spans="1:7" s="293" customFormat="1" ht="18" customHeight="1" x14ac:dyDescent="0.2">
      <c r="A74" s="299">
        <v>54304</v>
      </c>
      <c r="B74" s="128" t="s">
        <v>199</v>
      </c>
      <c r="C74" s="289">
        <v>264549.08999999997</v>
      </c>
      <c r="D74" s="290"/>
      <c r="E74" s="290"/>
      <c r="G74" s="300"/>
    </row>
    <row r="75" spans="1:7" s="293" customFormat="1" ht="18" customHeight="1" x14ac:dyDescent="0.2">
      <c r="A75" s="299">
        <v>54305</v>
      </c>
      <c r="B75" s="128" t="s">
        <v>396</v>
      </c>
      <c r="C75" s="289">
        <v>50000</v>
      </c>
      <c r="D75" s="290"/>
      <c r="E75" s="290"/>
    </row>
    <row r="76" spans="1:7" s="293" customFormat="1" ht="18" customHeight="1" x14ac:dyDescent="0.2">
      <c r="A76" s="299">
        <v>54306</v>
      </c>
      <c r="B76" s="128" t="s">
        <v>397</v>
      </c>
      <c r="C76" s="289">
        <v>45000</v>
      </c>
      <c r="D76" s="290"/>
      <c r="E76" s="290"/>
    </row>
    <row r="77" spans="1:7" s="293" customFormat="1" ht="18" customHeight="1" x14ac:dyDescent="0.2">
      <c r="A77" s="299">
        <v>54307</v>
      </c>
      <c r="B77" s="128" t="s">
        <v>398</v>
      </c>
      <c r="C77" s="289">
        <v>5897.87</v>
      </c>
      <c r="D77" s="290"/>
      <c r="E77" s="290"/>
    </row>
    <row r="78" spans="1:7" s="293" customFormat="1" ht="18" customHeight="1" x14ac:dyDescent="0.2">
      <c r="A78" s="299">
        <v>54309</v>
      </c>
      <c r="B78" s="128" t="s">
        <v>399</v>
      </c>
      <c r="C78" s="289">
        <v>8000</v>
      </c>
      <c r="D78" s="290"/>
      <c r="E78" s="290"/>
    </row>
    <row r="79" spans="1:7" s="293" customFormat="1" ht="18" customHeight="1" x14ac:dyDescent="0.2">
      <c r="A79" s="299">
        <v>54310</v>
      </c>
      <c r="B79" s="128" t="s">
        <v>400</v>
      </c>
      <c r="C79" s="289">
        <v>0</v>
      </c>
      <c r="D79" s="290"/>
      <c r="E79" s="290"/>
    </row>
    <row r="80" spans="1:7" s="293" customFormat="1" ht="18" customHeight="1" x14ac:dyDescent="0.2">
      <c r="A80" s="299">
        <v>54311</v>
      </c>
      <c r="B80" s="128" t="s">
        <v>401</v>
      </c>
      <c r="C80" s="289">
        <v>0</v>
      </c>
      <c r="D80" s="290"/>
      <c r="E80" s="290"/>
    </row>
    <row r="81" spans="1:5" s="293" customFormat="1" ht="18" customHeight="1" x14ac:dyDescent="0.2">
      <c r="A81" s="299">
        <v>54313</v>
      </c>
      <c r="B81" s="128" t="s">
        <v>980</v>
      </c>
      <c r="C81" s="289">
        <v>40000</v>
      </c>
      <c r="D81" s="290"/>
      <c r="E81" s="290"/>
    </row>
    <row r="82" spans="1:5" s="293" customFormat="1" ht="18" customHeight="1" x14ac:dyDescent="0.2">
      <c r="A82" s="299">
        <v>54314</v>
      </c>
      <c r="B82" s="128" t="s">
        <v>402</v>
      </c>
      <c r="C82" s="289">
        <v>70000</v>
      </c>
      <c r="D82" s="290"/>
      <c r="E82" s="290"/>
    </row>
    <row r="83" spans="1:5" s="293" customFormat="1" ht="18" customHeight="1" x14ac:dyDescent="0.2">
      <c r="A83" s="299">
        <v>54316</v>
      </c>
      <c r="B83" s="128" t="s">
        <v>200</v>
      </c>
      <c r="C83" s="289">
        <v>0</v>
      </c>
      <c r="D83" s="290"/>
      <c r="E83" s="290"/>
    </row>
    <row r="84" spans="1:5" s="293" customFormat="1" ht="18" customHeight="1" x14ac:dyDescent="0.2">
      <c r="A84" s="299">
        <v>54317</v>
      </c>
      <c r="B84" s="128" t="s">
        <v>201</v>
      </c>
      <c r="C84" s="289">
        <v>60000</v>
      </c>
      <c r="D84" s="290"/>
      <c r="E84" s="290"/>
    </row>
    <row r="85" spans="1:5" s="293" customFormat="1" ht="18" customHeight="1" x14ac:dyDescent="0.2">
      <c r="A85" s="299">
        <v>54318</v>
      </c>
      <c r="B85" s="128" t="s">
        <v>964</v>
      </c>
      <c r="C85" s="289">
        <v>16000</v>
      </c>
      <c r="D85" s="290"/>
      <c r="E85" s="290"/>
    </row>
    <row r="86" spans="1:5" s="293" customFormat="1" ht="18" customHeight="1" x14ac:dyDescent="0.2">
      <c r="A86" s="299">
        <v>54399</v>
      </c>
      <c r="B86" s="128" t="s">
        <v>202</v>
      </c>
      <c r="C86" s="289">
        <v>201016.26</v>
      </c>
      <c r="D86" s="290"/>
      <c r="E86" s="290"/>
    </row>
    <row r="87" spans="1:5" s="293" customFormat="1" ht="18" customHeight="1" x14ac:dyDescent="0.2">
      <c r="A87" s="279">
        <v>544</v>
      </c>
      <c r="B87" s="10" t="s">
        <v>403</v>
      </c>
      <c r="C87" s="289"/>
      <c r="D87" s="290">
        <v>4328.3599999999997</v>
      </c>
      <c r="E87" s="290"/>
    </row>
    <row r="88" spans="1:5" s="293" customFormat="1" ht="18" customHeight="1" x14ac:dyDescent="0.2">
      <c r="A88" s="299">
        <v>54401</v>
      </c>
      <c r="B88" s="128" t="s">
        <v>404</v>
      </c>
      <c r="C88" s="289">
        <v>0</v>
      </c>
      <c r="D88" s="290"/>
      <c r="E88" s="290"/>
    </row>
    <row r="89" spans="1:5" s="293" customFormat="1" ht="18" customHeight="1" x14ac:dyDescent="0.2">
      <c r="A89" s="299">
        <v>54402</v>
      </c>
      <c r="B89" s="128" t="s">
        <v>203</v>
      </c>
      <c r="C89" s="289">
        <v>0</v>
      </c>
      <c r="D89" s="290"/>
      <c r="E89" s="290"/>
    </row>
    <row r="90" spans="1:5" s="293" customFormat="1" ht="18" customHeight="1" x14ac:dyDescent="0.2">
      <c r="A90" s="299">
        <v>54403</v>
      </c>
      <c r="B90" s="128" t="s">
        <v>204</v>
      </c>
      <c r="C90" s="289">
        <v>4328.3599999999997</v>
      </c>
      <c r="D90" s="290"/>
      <c r="E90" s="290"/>
    </row>
    <row r="91" spans="1:5" s="293" customFormat="1" ht="18" customHeight="1" x14ac:dyDescent="0.2">
      <c r="A91" s="299">
        <v>54404</v>
      </c>
      <c r="B91" s="128" t="s">
        <v>205</v>
      </c>
      <c r="C91" s="289">
        <v>0</v>
      </c>
      <c r="D91" s="290"/>
      <c r="E91" s="290"/>
    </row>
    <row r="92" spans="1:5" s="293" customFormat="1" ht="18" customHeight="1" x14ac:dyDescent="0.2">
      <c r="A92" s="279">
        <v>545</v>
      </c>
      <c r="B92" s="10" t="s">
        <v>209</v>
      </c>
      <c r="C92" s="289"/>
      <c r="D92" s="290">
        <v>154032.44</v>
      </c>
      <c r="E92" s="290"/>
    </row>
    <row r="93" spans="1:5" s="293" customFormat="1" ht="18" customHeight="1" x14ac:dyDescent="0.2">
      <c r="A93" s="299">
        <v>54501</v>
      </c>
      <c r="B93" s="128" t="s">
        <v>405</v>
      </c>
      <c r="C93" s="289">
        <v>0</v>
      </c>
      <c r="D93" s="290"/>
      <c r="E93" s="290"/>
    </row>
    <row r="94" spans="1:5" s="293" customFormat="1" ht="18" customHeight="1" x14ac:dyDescent="0.2">
      <c r="A94" s="299">
        <v>54503</v>
      </c>
      <c r="B94" s="128" t="s">
        <v>206</v>
      </c>
      <c r="C94" s="289">
        <v>42000</v>
      </c>
      <c r="D94" s="290"/>
      <c r="E94" s="290"/>
    </row>
    <row r="95" spans="1:5" s="293" customFormat="1" ht="18" customHeight="1" x14ac:dyDescent="0.2">
      <c r="A95" s="299">
        <v>54504</v>
      </c>
      <c r="B95" s="128" t="s">
        <v>207</v>
      </c>
      <c r="C95" s="289">
        <v>12000</v>
      </c>
      <c r="D95" s="290"/>
      <c r="E95" s="290"/>
    </row>
    <row r="96" spans="1:5" s="293" customFormat="1" ht="18" customHeight="1" x14ac:dyDescent="0.2">
      <c r="A96" s="299">
        <v>54505</v>
      </c>
      <c r="B96" s="128" t="s">
        <v>406</v>
      </c>
      <c r="C96" s="289">
        <v>12000</v>
      </c>
      <c r="D96" s="290"/>
      <c r="E96" s="290"/>
    </row>
    <row r="97" spans="1:5" s="293" customFormat="1" ht="18" customHeight="1" x14ac:dyDescent="0.2">
      <c r="A97" s="299">
        <v>54507</v>
      </c>
      <c r="B97" s="128" t="s">
        <v>407</v>
      </c>
      <c r="C97" s="289">
        <v>3000</v>
      </c>
      <c r="D97" s="290"/>
      <c r="E97" s="290"/>
    </row>
    <row r="98" spans="1:5" s="293" customFormat="1" ht="18" customHeight="1" x14ac:dyDescent="0.2">
      <c r="A98" s="299">
        <v>54508</v>
      </c>
      <c r="B98" s="128" t="s">
        <v>408</v>
      </c>
      <c r="C98" s="289">
        <v>0</v>
      </c>
      <c r="D98" s="290"/>
      <c r="E98" s="290"/>
    </row>
    <row r="99" spans="1:5" s="293" customFormat="1" ht="18" customHeight="1" x14ac:dyDescent="0.2">
      <c r="A99" s="299">
        <v>54599</v>
      </c>
      <c r="B99" s="128" t="s">
        <v>208</v>
      </c>
      <c r="C99" s="289">
        <v>85032.439999999988</v>
      </c>
      <c r="D99" s="290"/>
      <c r="E99" s="290"/>
    </row>
    <row r="100" spans="1:5" s="293" customFormat="1" ht="18" customHeight="1" x14ac:dyDescent="0.2">
      <c r="A100" s="279">
        <v>546</v>
      </c>
      <c r="B100" s="10" t="s">
        <v>294</v>
      </c>
      <c r="C100" s="289"/>
      <c r="D100" s="290">
        <v>190000</v>
      </c>
      <c r="E100" s="290"/>
    </row>
    <row r="101" spans="1:5" s="293" customFormat="1" ht="18" customHeight="1" x14ac:dyDescent="0.2">
      <c r="A101" s="299">
        <v>54602</v>
      </c>
      <c r="B101" s="128" t="s">
        <v>30</v>
      </c>
      <c r="C101" s="289">
        <v>190000</v>
      </c>
      <c r="D101" s="290"/>
      <c r="E101" s="290"/>
    </row>
    <row r="102" spans="1:5" s="293" customFormat="1" ht="18" customHeight="1" x14ac:dyDescent="0.2">
      <c r="A102" s="299">
        <v>54603</v>
      </c>
      <c r="B102" s="128" t="s">
        <v>293</v>
      </c>
      <c r="C102" s="289">
        <v>0</v>
      </c>
      <c r="D102" s="290"/>
      <c r="E102" s="290"/>
    </row>
    <row r="103" spans="1:5" s="293" customFormat="1" ht="18" customHeight="1" x14ac:dyDescent="0.2">
      <c r="A103" s="299"/>
      <c r="B103" s="128"/>
      <c r="C103" s="289"/>
      <c r="D103" s="290"/>
      <c r="E103" s="290"/>
    </row>
    <row r="104" spans="1:5" s="293" customFormat="1" ht="18" customHeight="1" x14ac:dyDescent="0.2">
      <c r="A104" s="279">
        <v>55</v>
      </c>
      <c r="B104" s="10" t="s">
        <v>409</v>
      </c>
      <c r="C104" s="289"/>
      <c r="D104" s="290"/>
      <c r="E104" s="290">
        <v>316552.53000000009</v>
      </c>
    </row>
    <row r="105" spans="1:5" s="293" customFormat="1" ht="18" customHeight="1" x14ac:dyDescent="0.2">
      <c r="A105" s="279">
        <v>553</v>
      </c>
      <c r="B105" s="10" t="s">
        <v>128</v>
      </c>
      <c r="C105" s="289"/>
      <c r="D105" s="290">
        <v>275035.07000000007</v>
      </c>
      <c r="E105" s="290"/>
    </row>
    <row r="106" spans="1:5" s="293" customFormat="1" ht="18" customHeight="1" x14ac:dyDescent="0.2">
      <c r="A106" s="299">
        <v>55302</v>
      </c>
      <c r="B106" s="128" t="s">
        <v>112</v>
      </c>
      <c r="C106" s="289">
        <v>44137.53</v>
      </c>
      <c r="D106" s="290"/>
      <c r="E106" s="290"/>
    </row>
    <row r="107" spans="1:5" s="293" customFormat="1" ht="18" customHeight="1" x14ac:dyDescent="0.2">
      <c r="A107" s="299">
        <v>55304</v>
      </c>
      <c r="B107" s="128" t="s">
        <v>211</v>
      </c>
      <c r="C107" s="289">
        <v>230897.54000000004</v>
      </c>
      <c r="D107" s="290"/>
      <c r="E107" s="290"/>
    </row>
    <row r="108" spans="1:5" s="293" customFormat="1" ht="18" customHeight="1" x14ac:dyDescent="0.2">
      <c r="A108" s="299">
        <v>55307</v>
      </c>
      <c r="B108" s="128" t="s">
        <v>859</v>
      </c>
      <c r="C108" s="289">
        <v>0</v>
      </c>
      <c r="D108" s="290"/>
      <c r="E108" s="290"/>
    </row>
    <row r="109" spans="1:5" s="293" customFormat="1" ht="18" customHeight="1" x14ac:dyDescent="0.2">
      <c r="A109" s="299">
        <v>55308</v>
      </c>
      <c r="B109" s="128" t="s">
        <v>212</v>
      </c>
      <c r="C109" s="289">
        <v>0</v>
      </c>
      <c r="D109" s="290"/>
      <c r="E109" s="290"/>
    </row>
    <row r="110" spans="1:5" s="293" customFormat="1" ht="18" customHeight="1" x14ac:dyDescent="0.2">
      <c r="A110" s="279">
        <v>555</v>
      </c>
      <c r="B110" s="10" t="s">
        <v>962</v>
      </c>
      <c r="C110" s="289"/>
      <c r="D110" s="290">
        <v>4000</v>
      </c>
      <c r="E110" s="290"/>
    </row>
    <row r="111" spans="1:5" s="293" customFormat="1" ht="18" customHeight="1" x14ac:dyDescent="0.2">
      <c r="A111" s="299">
        <v>55599</v>
      </c>
      <c r="B111" s="128" t="s">
        <v>963</v>
      </c>
      <c r="C111" s="289">
        <v>4000</v>
      </c>
      <c r="D111" s="290"/>
      <c r="E111" s="290"/>
    </row>
    <row r="112" spans="1:5" s="293" customFormat="1" ht="18" customHeight="1" x14ac:dyDescent="0.2">
      <c r="A112" s="279">
        <v>556</v>
      </c>
      <c r="B112" s="10" t="s">
        <v>410</v>
      </c>
      <c r="C112" s="289"/>
      <c r="D112" s="290">
        <v>36317.46</v>
      </c>
      <c r="E112" s="290"/>
    </row>
    <row r="113" spans="1:5" s="293" customFormat="1" ht="18" customHeight="1" x14ac:dyDescent="0.2">
      <c r="A113" s="299">
        <v>55601</v>
      </c>
      <c r="B113" s="128" t="s">
        <v>411</v>
      </c>
      <c r="C113" s="289">
        <v>30000</v>
      </c>
      <c r="D113" s="290"/>
      <c r="E113" s="290"/>
    </row>
    <row r="114" spans="1:5" s="293" customFormat="1" ht="18" customHeight="1" x14ac:dyDescent="0.2">
      <c r="A114" s="299">
        <v>55602</v>
      </c>
      <c r="B114" s="128" t="s">
        <v>213</v>
      </c>
      <c r="C114" s="289">
        <v>5000</v>
      </c>
      <c r="D114" s="290"/>
      <c r="E114" s="290"/>
    </row>
    <row r="115" spans="1:5" s="293" customFormat="1" ht="18" customHeight="1" x14ac:dyDescent="0.2">
      <c r="A115" s="299">
        <v>55603</v>
      </c>
      <c r="B115" s="128" t="s">
        <v>412</v>
      </c>
      <c r="C115" s="289">
        <v>1317.46</v>
      </c>
      <c r="D115" s="290"/>
      <c r="E115" s="290"/>
    </row>
    <row r="116" spans="1:5" s="293" customFormat="1" ht="18" customHeight="1" x14ac:dyDescent="0.2">
      <c r="A116" s="279">
        <v>557</v>
      </c>
      <c r="B116" s="10" t="s">
        <v>413</v>
      </c>
      <c r="C116" s="289"/>
      <c r="D116" s="290">
        <v>1200</v>
      </c>
      <c r="E116" s="290"/>
    </row>
    <row r="117" spans="1:5" s="293" customFormat="1" ht="18" customHeight="1" x14ac:dyDescent="0.2">
      <c r="A117" s="299">
        <v>55701</v>
      </c>
      <c r="B117" s="128" t="s">
        <v>214</v>
      </c>
      <c r="C117" s="289">
        <v>0</v>
      </c>
      <c r="D117" s="290"/>
      <c r="E117" s="290"/>
    </row>
    <row r="118" spans="1:5" s="293" customFormat="1" ht="18" customHeight="1" x14ac:dyDescent="0.2">
      <c r="A118" s="299">
        <v>55702</v>
      </c>
      <c r="B118" s="128" t="s">
        <v>215</v>
      </c>
      <c r="C118" s="289">
        <v>0</v>
      </c>
      <c r="D118" s="290"/>
      <c r="E118" s="290"/>
    </row>
    <row r="119" spans="1:5" s="293" customFormat="1" ht="18" customHeight="1" x14ac:dyDescent="0.2">
      <c r="A119" s="299">
        <v>55703</v>
      </c>
      <c r="B119" s="128" t="s">
        <v>705</v>
      </c>
      <c r="C119" s="289">
        <v>1200</v>
      </c>
      <c r="D119" s="290"/>
      <c r="E119" s="290"/>
    </row>
    <row r="120" spans="1:5" s="293" customFormat="1" ht="18" customHeight="1" x14ac:dyDescent="0.2">
      <c r="A120" s="299">
        <v>55799</v>
      </c>
      <c r="B120" s="128" t="s">
        <v>414</v>
      </c>
      <c r="C120" s="289">
        <v>0</v>
      </c>
      <c r="D120" s="290"/>
      <c r="E120" s="290"/>
    </row>
    <row r="121" spans="1:5" s="293" customFormat="1" ht="18" customHeight="1" x14ac:dyDescent="0.2">
      <c r="A121" s="299"/>
      <c r="B121" s="128"/>
      <c r="C121" s="289"/>
      <c r="D121" s="290"/>
      <c r="E121" s="290"/>
    </row>
    <row r="122" spans="1:5" s="293" customFormat="1" ht="18" customHeight="1" x14ac:dyDescent="0.2">
      <c r="A122" s="279">
        <v>56</v>
      </c>
      <c r="B122" s="10" t="s">
        <v>415</v>
      </c>
      <c r="C122" s="289"/>
      <c r="D122" s="290"/>
      <c r="E122" s="290">
        <v>901748.14999999991</v>
      </c>
    </row>
    <row r="123" spans="1:5" s="293" customFormat="1" ht="18" customHeight="1" x14ac:dyDescent="0.2">
      <c r="A123" s="279">
        <v>562</v>
      </c>
      <c r="B123" s="10" t="s">
        <v>416</v>
      </c>
      <c r="C123" s="289"/>
      <c r="D123" s="290">
        <v>104866.35</v>
      </c>
      <c r="E123" s="290"/>
    </row>
    <row r="124" spans="1:5" s="293" customFormat="1" ht="18" customHeight="1" x14ac:dyDescent="0.2">
      <c r="A124" s="299">
        <v>56201</v>
      </c>
      <c r="B124" s="128" t="s">
        <v>296</v>
      </c>
      <c r="C124" s="289">
        <v>104866.35</v>
      </c>
      <c r="D124" s="290"/>
      <c r="E124" s="290"/>
    </row>
    <row r="125" spans="1:5" s="293" customFormat="1" ht="18" customHeight="1" x14ac:dyDescent="0.2">
      <c r="A125" s="279">
        <v>563</v>
      </c>
      <c r="B125" s="10" t="s">
        <v>216</v>
      </c>
      <c r="C125" s="289"/>
      <c r="D125" s="290">
        <v>796881.79999999993</v>
      </c>
      <c r="E125" s="290"/>
    </row>
    <row r="126" spans="1:5" s="293" customFormat="1" ht="18" customHeight="1" x14ac:dyDescent="0.2">
      <c r="A126" s="299">
        <v>56303</v>
      </c>
      <c r="B126" s="128" t="s">
        <v>417</v>
      </c>
      <c r="C126" s="289">
        <v>386881.79999999993</v>
      </c>
      <c r="D126" s="290"/>
      <c r="E126" s="290"/>
    </row>
    <row r="127" spans="1:5" s="293" customFormat="1" ht="18" customHeight="1" x14ac:dyDescent="0.2">
      <c r="A127" s="299">
        <v>56304</v>
      </c>
      <c r="B127" s="128" t="s">
        <v>292</v>
      </c>
      <c r="C127" s="289">
        <v>130000</v>
      </c>
      <c r="D127" s="290"/>
      <c r="E127" s="290"/>
    </row>
    <row r="128" spans="1:5" s="293" customFormat="1" ht="18" customHeight="1" x14ac:dyDescent="0.2">
      <c r="A128" s="299">
        <v>56305</v>
      </c>
      <c r="B128" s="128" t="s">
        <v>418</v>
      </c>
      <c r="C128" s="289">
        <v>280000</v>
      </c>
      <c r="D128" s="290"/>
      <c r="E128" s="290"/>
    </row>
    <row r="129" spans="1:5" s="293" customFormat="1" ht="18" customHeight="1" x14ac:dyDescent="0.2">
      <c r="A129" s="299"/>
      <c r="B129" s="128"/>
      <c r="C129" s="289"/>
      <c r="D129" s="290"/>
      <c r="E129" s="290"/>
    </row>
    <row r="130" spans="1:5" s="293" customFormat="1" ht="18" customHeight="1" x14ac:dyDescent="0.2">
      <c r="A130" s="301" t="s">
        <v>432</v>
      </c>
      <c r="B130" s="302" t="s">
        <v>433</v>
      </c>
      <c r="C130" s="289"/>
      <c r="D130" s="290"/>
      <c r="E130" s="290">
        <v>5308910.8100000005</v>
      </c>
    </row>
    <row r="131" spans="1:5" s="293" customFormat="1" ht="18" customHeight="1" x14ac:dyDescent="0.2">
      <c r="A131" s="301" t="s">
        <v>217</v>
      </c>
      <c r="B131" s="302" t="s">
        <v>218</v>
      </c>
      <c r="C131" s="289"/>
      <c r="D131" s="290">
        <v>1357954.87</v>
      </c>
      <c r="E131" s="290"/>
    </row>
    <row r="132" spans="1:5" s="293" customFormat="1" ht="18" customHeight="1" x14ac:dyDescent="0.2">
      <c r="A132" s="303" t="s">
        <v>219</v>
      </c>
      <c r="B132" s="304" t="s">
        <v>220</v>
      </c>
      <c r="C132" s="289">
        <v>10000</v>
      </c>
      <c r="D132" s="290"/>
      <c r="E132" s="290"/>
    </row>
    <row r="133" spans="1:5" s="293" customFormat="1" ht="18" customHeight="1" x14ac:dyDescent="0.2">
      <c r="A133" s="303" t="s">
        <v>221</v>
      </c>
      <c r="B133" s="304" t="s">
        <v>222</v>
      </c>
      <c r="C133" s="289">
        <v>1059247.8</v>
      </c>
      <c r="D133" s="290"/>
      <c r="E133" s="290"/>
    </row>
    <row r="134" spans="1:5" s="293" customFormat="1" ht="18" customHeight="1" x14ac:dyDescent="0.2">
      <c r="A134" s="303" t="s">
        <v>223</v>
      </c>
      <c r="B134" s="304" t="s">
        <v>224</v>
      </c>
      <c r="C134" s="289">
        <v>5000</v>
      </c>
      <c r="D134" s="290"/>
      <c r="E134" s="290"/>
    </row>
    <row r="135" spans="1:5" s="293" customFormat="1" ht="18" customHeight="1" x14ac:dyDescent="0.2">
      <c r="A135" s="303" t="s">
        <v>225</v>
      </c>
      <c r="B135" s="304" t="s">
        <v>226</v>
      </c>
      <c r="C135" s="289">
        <v>24000</v>
      </c>
      <c r="D135" s="290"/>
      <c r="E135" s="290"/>
    </row>
    <row r="136" spans="1:5" s="293" customFormat="1" ht="18" customHeight="1" x14ac:dyDescent="0.2">
      <c r="A136" s="303" t="s">
        <v>227</v>
      </c>
      <c r="B136" s="304" t="s">
        <v>228</v>
      </c>
      <c r="C136" s="289">
        <v>150000</v>
      </c>
      <c r="D136" s="290"/>
      <c r="E136" s="290"/>
    </row>
    <row r="137" spans="1:5" s="293" customFormat="1" ht="18" customHeight="1" x14ac:dyDescent="0.2">
      <c r="A137" s="303" t="s">
        <v>229</v>
      </c>
      <c r="B137" s="304" t="s">
        <v>230</v>
      </c>
      <c r="C137" s="289">
        <v>0</v>
      </c>
      <c r="D137" s="290"/>
      <c r="E137" s="290"/>
    </row>
    <row r="138" spans="1:5" s="293" customFormat="1" ht="18" customHeight="1" x14ac:dyDescent="0.2">
      <c r="A138" s="303" t="s">
        <v>231</v>
      </c>
      <c r="B138" s="304" t="s">
        <v>232</v>
      </c>
      <c r="C138" s="289">
        <v>20836.899999999998</v>
      </c>
      <c r="D138" s="290"/>
      <c r="E138" s="290"/>
    </row>
    <row r="139" spans="1:5" s="293" customFormat="1" ht="18" customHeight="1" x14ac:dyDescent="0.2">
      <c r="A139" s="303" t="s">
        <v>706</v>
      </c>
      <c r="B139" s="304" t="s">
        <v>861</v>
      </c>
      <c r="C139" s="289">
        <v>54657.32</v>
      </c>
      <c r="D139" s="290"/>
      <c r="E139" s="290"/>
    </row>
    <row r="140" spans="1:5" s="293" customFormat="1" ht="18" customHeight="1" x14ac:dyDescent="0.2">
      <c r="A140" s="303" t="s">
        <v>233</v>
      </c>
      <c r="B140" s="304" t="s">
        <v>234</v>
      </c>
      <c r="C140" s="289">
        <v>34212.85</v>
      </c>
      <c r="D140" s="290"/>
      <c r="E140" s="290"/>
    </row>
    <row r="141" spans="1:5" s="293" customFormat="1" ht="18" customHeight="1" x14ac:dyDescent="0.2">
      <c r="A141" s="305" t="s">
        <v>235</v>
      </c>
      <c r="B141" s="22" t="s">
        <v>236</v>
      </c>
      <c r="C141" s="289"/>
      <c r="D141" s="290">
        <v>300000</v>
      </c>
      <c r="E141" s="290"/>
    </row>
    <row r="142" spans="1:5" s="293" customFormat="1" ht="18" customHeight="1" x14ac:dyDescent="0.2">
      <c r="A142" s="306" t="s">
        <v>237</v>
      </c>
      <c r="B142" s="307" t="s">
        <v>238</v>
      </c>
      <c r="C142" s="289">
        <v>300000</v>
      </c>
      <c r="D142" s="290"/>
      <c r="E142" s="290"/>
    </row>
    <row r="143" spans="1:5" s="293" customFormat="1" ht="18" customHeight="1" x14ac:dyDescent="0.2">
      <c r="A143" s="306" t="s">
        <v>239</v>
      </c>
      <c r="B143" s="307" t="s">
        <v>240</v>
      </c>
      <c r="C143" s="289">
        <v>0</v>
      </c>
      <c r="D143" s="290"/>
      <c r="E143" s="290"/>
    </row>
    <row r="144" spans="1:5" s="293" customFormat="1" ht="18" customHeight="1" x14ac:dyDescent="0.2">
      <c r="A144" s="306" t="s">
        <v>241</v>
      </c>
      <c r="B144" s="307" t="s">
        <v>242</v>
      </c>
      <c r="C144" s="289">
        <v>0</v>
      </c>
      <c r="D144" s="290"/>
      <c r="E144" s="290"/>
    </row>
    <row r="145" spans="1:5" s="293" customFormat="1" ht="18" customHeight="1" x14ac:dyDescent="0.2">
      <c r="A145" s="308" t="s">
        <v>707</v>
      </c>
      <c r="B145" s="309" t="s">
        <v>709</v>
      </c>
      <c r="C145" s="289"/>
      <c r="D145" s="290">
        <v>0</v>
      </c>
      <c r="E145" s="290"/>
    </row>
    <row r="146" spans="1:5" s="293" customFormat="1" ht="18" customHeight="1" x14ac:dyDescent="0.2">
      <c r="A146" s="310" t="s">
        <v>708</v>
      </c>
      <c r="B146" s="311" t="s">
        <v>710</v>
      </c>
      <c r="C146" s="289">
        <v>0</v>
      </c>
      <c r="D146" s="290"/>
      <c r="E146" s="290"/>
    </row>
    <row r="147" spans="1:5" s="293" customFormat="1" ht="18" customHeight="1" x14ac:dyDescent="0.2">
      <c r="A147" s="312">
        <v>615</v>
      </c>
      <c r="B147" s="22" t="s">
        <v>421</v>
      </c>
      <c r="C147" s="289"/>
      <c r="D147" s="290">
        <v>0</v>
      </c>
      <c r="E147" s="290"/>
    </row>
    <row r="148" spans="1:5" s="293" customFormat="1" ht="18" customHeight="1" x14ac:dyDescent="0.2">
      <c r="A148" s="313">
        <v>61501</v>
      </c>
      <c r="B148" s="307" t="s">
        <v>243</v>
      </c>
      <c r="C148" s="289">
        <v>0</v>
      </c>
      <c r="D148" s="290"/>
      <c r="E148" s="290"/>
    </row>
    <row r="149" spans="1:5" s="293" customFormat="1" ht="18" customHeight="1" x14ac:dyDescent="0.2">
      <c r="A149" s="313">
        <v>61502</v>
      </c>
      <c r="B149" s="307" t="s">
        <v>244</v>
      </c>
      <c r="C149" s="289">
        <v>0</v>
      </c>
      <c r="D149" s="290"/>
      <c r="E149" s="290"/>
    </row>
    <row r="150" spans="1:5" s="293" customFormat="1" ht="18" customHeight="1" x14ac:dyDescent="0.2">
      <c r="A150" s="313">
        <v>61503</v>
      </c>
      <c r="B150" s="307" t="s">
        <v>245</v>
      </c>
      <c r="C150" s="289">
        <v>0</v>
      </c>
      <c r="D150" s="290"/>
      <c r="E150" s="290"/>
    </row>
    <row r="151" spans="1:5" s="293" customFormat="1" ht="18" customHeight="1" x14ac:dyDescent="0.2">
      <c r="A151" s="313">
        <v>61599</v>
      </c>
      <c r="B151" s="307" t="s">
        <v>246</v>
      </c>
      <c r="C151" s="289">
        <v>0</v>
      </c>
      <c r="D151" s="290"/>
      <c r="E151" s="290"/>
    </row>
    <row r="152" spans="1:5" s="293" customFormat="1" ht="18" customHeight="1" x14ac:dyDescent="0.2">
      <c r="A152" s="312">
        <v>616</v>
      </c>
      <c r="B152" s="22" t="s">
        <v>422</v>
      </c>
      <c r="C152" s="289"/>
      <c r="D152" s="290">
        <v>3650955.94</v>
      </c>
      <c r="E152" s="290"/>
    </row>
    <row r="153" spans="1:5" s="293" customFormat="1" ht="18" customHeight="1" x14ac:dyDescent="0.2">
      <c r="A153" s="313">
        <v>61601</v>
      </c>
      <c r="B153" s="307" t="s">
        <v>429</v>
      </c>
      <c r="C153" s="289">
        <v>815211.24</v>
      </c>
      <c r="D153" s="290"/>
      <c r="E153" s="290"/>
    </row>
    <row r="154" spans="1:5" s="293" customFormat="1" ht="18" customHeight="1" x14ac:dyDescent="0.2">
      <c r="A154" s="313">
        <v>61602</v>
      </c>
      <c r="B154" s="307" t="s">
        <v>423</v>
      </c>
      <c r="C154" s="289">
        <v>0</v>
      </c>
      <c r="D154" s="290"/>
      <c r="E154" s="290"/>
    </row>
    <row r="155" spans="1:5" s="293" customFormat="1" ht="18" customHeight="1" x14ac:dyDescent="0.2">
      <c r="A155" s="313">
        <v>61603</v>
      </c>
      <c r="B155" s="307" t="s">
        <v>424</v>
      </c>
      <c r="C155" s="289">
        <v>0</v>
      </c>
      <c r="D155" s="290"/>
      <c r="E155" s="290"/>
    </row>
    <row r="156" spans="1:5" s="293" customFormat="1" ht="18" customHeight="1" x14ac:dyDescent="0.2">
      <c r="A156" s="313">
        <v>61604</v>
      </c>
      <c r="B156" s="307" t="s">
        <v>425</v>
      </c>
      <c r="C156" s="289">
        <v>350249.57</v>
      </c>
      <c r="D156" s="290"/>
      <c r="E156" s="290"/>
    </row>
    <row r="157" spans="1:5" s="293" customFormat="1" ht="18" customHeight="1" x14ac:dyDescent="0.2">
      <c r="A157" s="313">
        <v>61606</v>
      </c>
      <c r="B157" s="307" t="s">
        <v>430</v>
      </c>
      <c r="C157" s="289">
        <v>90000</v>
      </c>
      <c r="D157" s="290"/>
      <c r="E157" s="290"/>
    </row>
    <row r="158" spans="1:5" s="293" customFormat="1" ht="18" customHeight="1" x14ac:dyDescent="0.2">
      <c r="A158" s="313">
        <v>61607</v>
      </c>
      <c r="B158" s="314" t="s">
        <v>426</v>
      </c>
      <c r="C158" s="289">
        <v>0</v>
      </c>
      <c r="D158" s="290"/>
      <c r="E158" s="290"/>
    </row>
    <row r="159" spans="1:5" s="293" customFormat="1" ht="18" customHeight="1" x14ac:dyDescent="0.2">
      <c r="A159" s="313">
        <v>61608</v>
      </c>
      <c r="B159" s="314" t="s">
        <v>679</v>
      </c>
      <c r="C159" s="289">
        <v>0</v>
      </c>
      <c r="D159" s="290"/>
      <c r="E159" s="290"/>
    </row>
    <row r="160" spans="1:5" s="293" customFormat="1" ht="18" customHeight="1" x14ac:dyDescent="0.2">
      <c r="A160" s="313">
        <v>61699</v>
      </c>
      <c r="B160" s="314" t="s">
        <v>427</v>
      </c>
      <c r="C160" s="289">
        <v>2395495.13</v>
      </c>
      <c r="D160" s="290"/>
      <c r="E160" s="290"/>
    </row>
    <row r="161" spans="1:5" s="293" customFormat="1" ht="18" customHeight="1" x14ac:dyDescent="0.2">
      <c r="A161" s="313"/>
      <c r="B161" s="314"/>
      <c r="C161" s="289"/>
      <c r="D161" s="290"/>
      <c r="E161" s="290"/>
    </row>
    <row r="162" spans="1:5" s="293" customFormat="1" ht="18" customHeight="1" x14ac:dyDescent="0.2">
      <c r="A162" s="312">
        <v>71</v>
      </c>
      <c r="B162" s="315" t="s">
        <v>129</v>
      </c>
      <c r="C162" s="289"/>
      <c r="D162" s="290"/>
      <c r="E162" s="290">
        <v>777488.74</v>
      </c>
    </row>
    <row r="163" spans="1:5" s="293" customFormat="1" ht="18" customHeight="1" x14ac:dyDescent="0.2">
      <c r="A163" s="312">
        <v>713</v>
      </c>
      <c r="B163" s="315" t="s">
        <v>130</v>
      </c>
      <c r="C163" s="289"/>
      <c r="D163" s="290">
        <v>777488.74</v>
      </c>
      <c r="E163" s="290"/>
    </row>
    <row r="164" spans="1:5" s="293" customFormat="1" ht="18" customHeight="1" x14ac:dyDescent="0.2">
      <c r="A164" s="313">
        <v>71303</v>
      </c>
      <c r="B164" s="314" t="s">
        <v>210</v>
      </c>
      <c r="C164" s="289">
        <v>0</v>
      </c>
      <c r="D164" s="290"/>
      <c r="E164" s="290"/>
    </row>
    <row r="165" spans="1:5" s="293" customFormat="1" ht="18" customHeight="1" x14ac:dyDescent="0.2">
      <c r="A165" s="313">
        <v>71304</v>
      </c>
      <c r="B165" s="314" t="s">
        <v>211</v>
      </c>
      <c r="C165" s="289">
        <v>777488.74</v>
      </c>
      <c r="D165" s="290"/>
      <c r="E165" s="290"/>
    </row>
    <row r="166" spans="1:5" s="293" customFormat="1" ht="18" customHeight="1" x14ac:dyDescent="0.2">
      <c r="A166" s="313">
        <v>71307</v>
      </c>
      <c r="B166" s="314" t="s">
        <v>860</v>
      </c>
      <c r="C166" s="289">
        <v>0</v>
      </c>
      <c r="D166" s="290"/>
      <c r="E166" s="290"/>
    </row>
    <row r="167" spans="1:5" s="293" customFormat="1" ht="18" customHeight="1" x14ac:dyDescent="0.2">
      <c r="A167" s="313">
        <v>71308</v>
      </c>
      <c r="B167" s="314" t="s">
        <v>247</v>
      </c>
      <c r="C167" s="289">
        <v>0</v>
      </c>
      <c r="D167" s="290"/>
      <c r="E167" s="290"/>
    </row>
    <row r="168" spans="1:5" s="293" customFormat="1" ht="18" customHeight="1" x14ac:dyDescent="0.2">
      <c r="A168" s="313"/>
      <c r="B168" s="314"/>
      <c r="C168" s="289"/>
      <c r="D168" s="290"/>
      <c r="E168" s="290"/>
    </row>
    <row r="169" spans="1:5" s="293" customFormat="1" ht="18" customHeight="1" x14ac:dyDescent="0.2">
      <c r="A169" s="312">
        <v>72</v>
      </c>
      <c r="B169" s="315" t="s">
        <v>345</v>
      </c>
      <c r="C169" s="289"/>
      <c r="D169" s="290"/>
      <c r="E169" s="290">
        <v>683008.15999999992</v>
      </c>
    </row>
    <row r="170" spans="1:5" s="293" customFormat="1" ht="18" customHeight="1" x14ac:dyDescent="0.2">
      <c r="A170" s="312">
        <v>721</v>
      </c>
      <c r="B170" s="315" t="s">
        <v>248</v>
      </c>
      <c r="C170" s="289"/>
      <c r="D170" s="290">
        <v>683008.15999999992</v>
      </c>
      <c r="E170" s="290"/>
    </row>
    <row r="171" spans="1:5" s="293" customFormat="1" ht="18" customHeight="1" x14ac:dyDescent="0.2">
      <c r="A171" s="313">
        <v>72101</v>
      </c>
      <c r="B171" s="314" t="s">
        <v>248</v>
      </c>
      <c r="C171" s="289">
        <v>683008.15999999992</v>
      </c>
      <c r="D171" s="290"/>
      <c r="E171" s="290"/>
    </row>
    <row r="172" spans="1:5" s="293" customFormat="1" ht="18" customHeight="1" x14ac:dyDescent="0.2">
      <c r="A172" s="313"/>
      <c r="B172" s="314"/>
      <c r="C172" s="289"/>
      <c r="D172" s="290"/>
      <c r="E172" s="290"/>
    </row>
    <row r="173" spans="1:5" s="293" customFormat="1" ht="18" customHeight="1" x14ac:dyDescent="0.2">
      <c r="A173" s="312">
        <v>99</v>
      </c>
      <c r="B173" s="315" t="s">
        <v>419</v>
      </c>
      <c r="C173" s="289"/>
      <c r="D173" s="290"/>
      <c r="E173" s="290">
        <v>192.37</v>
      </c>
    </row>
    <row r="174" spans="1:5" s="293" customFormat="1" ht="18" customHeight="1" x14ac:dyDescent="0.2">
      <c r="A174" s="312">
        <v>991</v>
      </c>
      <c r="B174" s="315" t="s">
        <v>420</v>
      </c>
      <c r="C174" s="289"/>
      <c r="D174" s="290">
        <v>192.37</v>
      </c>
      <c r="E174" s="290"/>
    </row>
    <row r="175" spans="1:5" s="293" customFormat="1" ht="18" customHeight="1" thickBot="1" x14ac:dyDescent="0.25">
      <c r="A175" s="313">
        <v>99101</v>
      </c>
      <c r="B175" s="314" t="s">
        <v>420</v>
      </c>
      <c r="C175" s="289">
        <v>192.37</v>
      </c>
      <c r="D175" s="290"/>
      <c r="E175" s="290"/>
    </row>
    <row r="176" spans="1:5" s="293" customFormat="1" ht="18" customHeight="1" thickBot="1" x14ac:dyDescent="0.25">
      <c r="A176" s="316"/>
      <c r="B176" s="317" t="s">
        <v>428</v>
      </c>
      <c r="C176" s="318">
        <v>19454004.309999999</v>
      </c>
      <c r="D176" s="319">
        <v>19454004.310000002</v>
      </c>
      <c r="E176" s="318">
        <v>19454004.309999999</v>
      </c>
    </row>
    <row r="177" spans="1:5" s="293" customFormat="1" ht="18" customHeight="1" x14ac:dyDescent="0.2">
      <c r="A177" s="291"/>
    </row>
    <row r="178" spans="1:5" s="293" customFormat="1" ht="18" customHeight="1" x14ac:dyDescent="0.2">
      <c r="A178" s="291"/>
    </row>
    <row r="179" spans="1:5" s="293" customFormat="1" ht="18" customHeight="1" x14ac:dyDescent="0.2">
      <c r="A179" s="291"/>
    </row>
    <row r="180" spans="1:5" s="293" customFormat="1" ht="18" customHeight="1" x14ac:dyDescent="0.2">
      <c r="A180" s="291"/>
    </row>
    <row r="181" spans="1:5" s="293" customFormat="1" ht="18" customHeight="1" x14ac:dyDescent="0.2">
      <c r="A181" s="291"/>
    </row>
    <row r="182" spans="1:5" ht="18" customHeight="1" x14ac:dyDescent="0.2">
      <c r="D182" s="293"/>
      <c r="E182" s="293"/>
    </row>
  </sheetData>
  <mergeCells count="3">
    <mergeCell ref="A1:E1"/>
    <mergeCell ref="A2:E2"/>
    <mergeCell ref="A3:E3"/>
  </mergeCells>
  <phoneticPr fontId="19" type="noConversion"/>
  <printOptions horizontalCentered="1"/>
  <pageMargins left="0.23622047244094491" right="0.51181102362204722" top="0.39370078740157483" bottom="0.39370078740157483" header="0.39370078740157483" footer="0"/>
  <pageSetup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N537"/>
  <sheetViews>
    <sheetView showGridLines="0" tabSelected="1" zoomScale="110" zoomScaleNormal="11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baseColWidth="10" defaultRowHeight="12.75" x14ac:dyDescent="0.2"/>
  <cols>
    <col min="1" max="1" width="5" style="262" customWidth="1"/>
    <col min="2" max="2" width="39.42578125" style="262" customWidth="1"/>
    <col min="3" max="3" width="13" style="262" customWidth="1"/>
    <col min="4" max="4" width="15.42578125" style="262" bestFit="1" customWidth="1"/>
    <col min="5" max="5" width="13.140625" style="262" customWidth="1"/>
    <col min="6" max="6" width="13.5703125" style="262" bestFit="1" customWidth="1"/>
    <col min="7" max="7" width="13.5703125" style="262" customWidth="1"/>
    <col min="8" max="8" width="15.42578125" style="262" bestFit="1" customWidth="1"/>
    <col min="9" max="9" width="0" style="261" hidden="1" customWidth="1"/>
    <col min="10" max="10" width="0" style="262" hidden="1" customWidth="1"/>
    <col min="11" max="11" width="11.7109375" style="262" hidden="1" customWidth="1"/>
    <col min="12" max="12" width="12" style="262" hidden="1" customWidth="1"/>
    <col min="13" max="13" width="13.28515625" style="262" hidden="1" customWidth="1"/>
    <col min="14" max="15" width="12.28515625" style="262" bestFit="1" customWidth="1"/>
    <col min="16" max="16384" width="11.42578125" style="262"/>
  </cols>
  <sheetData>
    <row r="1" spans="1:14" x14ac:dyDescent="0.2">
      <c r="A1" s="422" t="s">
        <v>255</v>
      </c>
      <c r="B1" s="422"/>
      <c r="C1" s="422"/>
      <c r="D1" s="422"/>
      <c r="E1" s="422"/>
      <c r="F1" s="422"/>
      <c r="G1" s="422"/>
      <c r="H1" s="422"/>
    </row>
    <row r="2" spans="1:14" x14ac:dyDescent="0.2">
      <c r="A2" s="423" t="s">
        <v>1011</v>
      </c>
      <c r="B2" s="423"/>
      <c r="C2" s="423"/>
      <c r="D2" s="423"/>
      <c r="E2" s="423"/>
      <c r="F2" s="423"/>
      <c r="G2" s="423"/>
      <c r="H2" s="423"/>
    </row>
    <row r="3" spans="1:14" ht="15.75" thickBot="1" x14ac:dyDescent="0.3">
      <c r="A3" s="423" t="s">
        <v>362</v>
      </c>
      <c r="B3" s="423"/>
      <c r="C3" s="423"/>
      <c r="D3" s="423"/>
      <c r="E3" s="423"/>
      <c r="F3" s="423"/>
      <c r="G3" s="423"/>
      <c r="H3" s="423"/>
      <c r="I3" s="263" t="s">
        <v>871</v>
      </c>
    </row>
    <row r="4" spans="1:14" ht="13.5" customHeight="1" thickBot="1" x14ac:dyDescent="0.25">
      <c r="A4" s="430" t="s">
        <v>50</v>
      </c>
      <c r="B4" s="419" t="s">
        <v>51</v>
      </c>
      <c r="C4" s="424" t="s">
        <v>55</v>
      </c>
      <c r="D4" s="425"/>
      <c r="E4" s="428" t="s">
        <v>56</v>
      </c>
      <c r="F4" s="437" t="s">
        <v>57</v>
      </c>
      <c r="G4" s="438"/>
      <c r="H4" s="417" t="s">
        <v>330</v>
      </c>
    </row>
    <row r="5" spans="1:14" ht="13.5" thickBot="1" x14ac:dyDescent="0.25">
      <c r="A5" s="431"/>
      <c r="B5" s="420"/>
      <c r="C5" s="426"/>
      <c r="D5" s="427"/>
      <c r="E5" s="429"/>
      <c r="F5" s="433" t="s">
        <v>59</v>
      </c>
      <c r="G5" s="433" t="s">
        <v>1027</v>
      </c>
      <c r="H5" s="439"/>
      <c r="J5" s="436" t="s">
        <v>869</v>
      </c>
      <c r="K5" s="436"/>
      <c r="L5" s="436"/>
    </row>
    <row r="6" spans="1:14" ht="10.5" customHeight="1" x14ac:dyDescent="0.2">
      <c r="A6" s="431"/>
      <c r="B6" s="420"/>
      <c r="C6" s="417" t="s">
        <v>355</v>
      </c>
      <c r="D6" s="417" t="s">
        <v>354</v>
      </c>
      <c r="E6" s="417" t="s">
        <v>60</v>
      </c>
      <c r="F6" s="434"/>
      <c r="G6" s="434"/>
      <c r="H6" s="439"/>
      <c r="J6" s="436"/>
      <c r="K6" s="436"/>
      <c r="L6" s="436"/>
    </row>
    <row r="7" spans="1:14" ht="10.5" customHeight="1" thickBot="1" x14ac:dyDescent="0.25">
      <c r="A7" s="432"/>
      <c r="B7" s="421"/>
      <c r="C7" s="418"/>
      <c r="D7" s="418" t="s">
        <v>354</v>
      </c>
      <c r="E7" s="418" t="s">
        <v>60</v>
      </c>
      <c r="F7" s="435"/>
      <c r="G7" s="435"/>
      <c r="H7" s="440"/>
      <c r="I7" s="264" t="s">
        <v>870</v>
      </c>
      <c r="J7" s="264" t="s">
        <v>867</v>
      </c>
      <c r="K7" s="264" t="s">
        <v>63</v>
      </c>
      <c r="L7" s="264" t="s">
        <v>868</v>
      </c>
      <c r="M7" s="264" t="s">
        <v>890</v>
      </c>
    </row>
    <row r="8" spans="1:14" ht="12.75" customHeight="1" x14ac:dyDescent="0.2">
      <c r="A8" s="221">
        <v>1</v>
      </c>
      <c r="B8" s="222" t="s">
        <v>1028</v>
      </c>
      <c r="C8" s="229">
        <v>700</v>
      </c>
      <c r="D8" s="266">
        <v>8400</v>
      </c>
      <c r="E8" s="266">
        <v>700</v>
      </c>
      <c r="F8" s="266">
        <v>651</v>
      </c>
      <c r="G8" s="266">
        <v>630</v>
      </c>
      <c r="H8" s="266">
        <v>10381</v>
      </c>
      <c r="I8" s="261">
        <v>0</v>
      </c>
      <c r="J8" s="266">
        <v>0</v>
      </c>
      <c r="K8" s="266">
        <v>0</v>
      </c>
      <c r="L8" s="266">
        <v>0</v>
      </c>
      <c r="N8" s="267"/>
    </row>
    <row r="9" spans="1:14" ht="12.75" customHeight="1" x14ac:dyDescent="0.2">
      <c r="A9" s="221">
        <v>2</v>
      </c>
      <c r="B9" s="262" t="s">
        <v>1029</v>
      </c>
      <c r="C9" s="278">
        <v>850</v>
      </c>
      <c r="D9" s="266">
        <v>10200</v>
      </c>
      <c r="E9" s="266">
        <v>850</v>
      </c>
      <c r="F9" s="266">
        <v>790.5</v>
      </c>
      <c r="G9" s="266">
        <v>765</v>
      </c>
      <c r="H9" s="266">
        <v>12605.5</v>
      </c>
      <c r="I9" s="261">
        <v>0</v>
      </c>
      <c r="J9" s="266">
        <v>0</v>
      </c>
      <c r="K9" s="266">
        <v>0</v>
      </c>
      <c r="L9" s="266">
        <v>0</v>
      </c>
    </row>
    <row r="10" spans="1:14" ht="12.75" customHeight="1" x14ac:dyDescent="0.2">
      <c r="A10" s="221">
        <v>3</v>
      </c>
      <c r="B10" s="222" t="s">
        <v>1024</v>
      </c>
      <c r="C10" s="229">
        <v>357</v>
      </c>
      <c r="D10" s="266">
        <v>4284</v>
      </c>
      <c r="E10" s="266">
        <v>357</v>
      </c>
      <c r="F10" s="266">
        <v>332.01</v>
      </c>
      <c r="G10" s="266">
        <v>321.3</v>
      </c>
      <c r="H10" s="266">
        <v>5294.31</v>
      </c>
      <c r="I10" s="261">
        <v>0</v>
      </c>
      <c r="J10" s="266">
        <v>0</v>
      </c>
      <c r="K10" s="266">
        <v>0</v>
      </c>
      <c r="L10" s="266">
        <v>0</v>
      </c>
    </row>
    <row r="11" spans="1:14" ht="12.75" customHeight="1" x14ac:dyDescent="0.2">
      <c r="A11" s="221">
        <v>4</v>
      </c>
      <c r="B11" s="222" t="s">
        <v>470</v>
      </c>
      <c r="C11" s="258">
        <v>450</v>
      </c>
      <c r="D11" s="266">
        <v>5400</v>
      </c>
      <c r="E11" s="266">
        <v>450</v>
      </c>
      <c r="F11" s="266">
        <v>418.5</v>
      </c>
      <c r="G11" s="266">
        <v>405</v>
      </c>
      <c r="H11" s="266">
        <v>6673.5</v>
      </c>
      <c r="I11" s="261">
        <v>0</v>
      </c>
      <c r="J11" s="266">
        <v>0</v>
      </c>
      <c r="K11" s="266">
        <v>0</v>
      </c>
      <c r="L11" s="266">
        <v>0</v>
      </c>
    </row>
    <row r="12" spans="1:14" ht="12.75" customHeight="1" x14ac:dyDescent="0.2">
      <c r="A12" s="221">
        <v>5</v>
      </c>
      <c r="B12" s="222" t="s">
        <v>470</v>
      </c>
      <c r="C12" s="258">
        <v>450</v>
      </c>
      <c r="D12" s="266">
        <v>5400</v>
      </c>
      <c r="E12" s="266">
        <v>450</v>
      </c>
      <c r="F12" s="266">
        <v>418.5</v>
      </c>
      <c r="G12" s="266">
        <v>405</v>
      </c>
      <c r="H12" s="266">
        <v>6673.5</v>
      </c>
      <c r="I12" s="261">
        <v>0</v>
      </c>
      <c r="J12" s="266">
        <v>0</v>
      </c>
      <c r="K12" s="266">
        <v>0</v>
      </c>
      <c r="L12" s="266">
        <v>0</v>
      </c>
    </row>
    <row r="13" spans="1:14" ht="12.75" customHeight="1" x14ac:dyDescent="0.2">
      <c r="A13" s="221">
        <v>6</v>
      </c>
      <c r="B13" s="222" t="s">
        <v>470</v>
      </c>
      <c r="C13" s="258">
        <v>450</v>
      </c>
      <c r="D13" s="266">
        <v>5400</v>
      </c>
      <c r="E13" s="266">
        <v>450</v>
      </c>
      <c r="F13" s="266" t="s">
        <v>1023</v>
      </c>
      <c r="G13" s="266">
        <v>729</v>
      </c>
      <c r="H13" s="266">
        <v>6579</v>
      </c>
      <c r="I13" s="261">
        <v>0</v>
      </c>
      <c r="J13" s="266">
        <v>0</v>
      </c>
      <c r="K13" s="266">
        <v>0</v>
      </c>
      <c r="L13" s="266">
        <v>0</v>
      </c>
    </row>
    <row r="14" spans="1:14" ht="12.75" customHeight="1" x14ac:dyDescent="0.2">
      <c r="A14" s="221">
        <v>7</v>
      </c>
      <c r="B14" s="222" t="s">
        <v>470</v>
      </c>
      <c r="C14" s="258">
        <v>450</v>
      </c>
      <c r="D14" s="266">
        <v>5400</v>
      </c>
      <c r="E14" s="266">
        <v>450</v>
      </c>
      <c r="F14" s="266" t="s">
        <v>1023</v>
      </c>
      <c r="G14" s="266">
        <v>405</v>
      </c>
      <c r="H14" s="266">
        <v>6255</v>
      </c>
      <c r="I14" s="261">
        <v>0</v>
      </c>
      <c r="J14" s="266">
        <v>0</v>
      </c>
      <c r="K14" s="266">
        <v>0</v>
      </c>
      <c r="L14" s="266">
        <v>0</v>
      </c>
    </row>
    <row r="15" spans="1:14" ht="12.75" customHeight="1" x14ac:dyDescent="0.2">
      <c r="A15" s="221">
        <v>8</v>
      </c>
      <c r="B15" s="222" t="s">
        <v>470</v>
      </c>
      <c r="C15" s="258">
        <v>450</v>
      </c>
      <c r="D15" s="266">
        <v>5400</v>
      </c>
      <c r="E15" s="266">
        <v>450</v>
      </c>
      <c r="F15" s="266">
        <v>418.5</v>
      </c>
      <c r="G15" s="266">
        <v>405</v>
      </c>
      <c r="H15" s="266">
        <v>6673.5</v>
      </c>
      <c r="I15" s="261">
        <v>0</v>
      </c>
      <c r="J15" s="266">
        <v>0</v>
      </c>
      <c r="K15" s="266">
        <v>0</v>
      </c>
      <c r="L15" s="266">
        <v>0</v>
      </c>
    </row>
    <row r="16" spans="1:14" ht="12.75" customHeight="1" x14ac:dyDescent="0.2">
      <c r="A16" s="221">
        <v>9</v>
      </c>
      <c r="B16" s="222" t="s">
        <v>470</v>
      </c>
      <c r="C16" s="258">
        <v>450</v>
      </c>
      <c r="D16" s="266">
        <v>5400</v>
      </c>
      <c r="E16" s="266">
        <v>450</v>
      </c>
      <c r="F16" s="266">
        <v>418.5</v>
      </c>
      <c r="G16" s="266">
        <v>405</v>
      </c>
      <c r="H16" s="266">
        <v>6673.5</v>
      </c>
      <c r="I16" s="261">
        <v>0</v>
      </c>
      <c r="J16" s="266">
        <v>0</v>
      </c>
      <c r="K16" s="266">
        <v>0</v>
      </c>
      <c r="L16" s="266">
        <v>0</v>
      </c>
    </row>
    <row r="17" spans="1:14" ht="12.75" customHeight="1" x14ac:dyDescent="0.2">
      <c r="A17" s="221">
        <v>10</v>
      </c>
      <c r="B17" s="222" t="s">
        <v>470</v>
      </c>
      <c r="C17" s="258">
        <v>450</v>
      </c>
      <c r="D17" s="266">
        <v>5400</v>
      </c>
      <c r="E17" s="266">
        <v>450</v>
      </c>
      <c r="F17" s="266" t="s">
        <v>1023</v>
      </c>
      <c r="G17" s="266">
        <v>729</v>
      </c>
      <c r="H17" s="266">
        <v>6579</v>
      </c>
      <c r="I17" s="261">
        <v>0</v>
      </c>
      <c r="J17" s="266">
        <v>0</v>
      </c>
      <c r="K17" s="266">
        <v>0</v>
      </c>
      <c r="L17" s="266">
        <v>0</v>
      </c>
    </row>
    <row r="18" spans="1:14" ht="12.75" customHeight="1" x14ac:dyDescent="0.2">
      <c r="A18" s="221">
        <v>11</v>
      </c>
      <c r="B18" s="222" t="s">
        <v>470</v>
      </c>
      <c r="C18" s="258">
        <v>450</v>
      </c>
      <c r="D18" s="266">
        <v>5400</v>
      </c>
      <c r="E18" s="266">
        <v>450</v>
      </c>
      <c r="F18" s="266">
        <v>418.5</v>
      </c>
      <c r="G18" s="266">
        <v>405</v>
      </c>
      <c r="H18" s="266">
        <v>6673.5</v>
      </c>
      <c r="I18" s="261">
        <v>0</v>
      </c>
      <c r="J18" s="266">
        <v>0</v>
      </c>
      <c r="K18" s="266">
        <v>0</v>
      </c>
      <c r="L18" s="266">
        <v>0</v>
      </c>
    </row>
    <row r="19" spans="1:14" ht="12.75" customHeight="1" x14ac:dyDescent="0.2">
      <c r="A19" s="221">
        <v>12</v>
      </c>
      <c r="B19" s="222" t="s">
        <v>470</v>
      </c>
      <c r="C19" s="258">
        <v>450</v>
      </c>
      <c r="D19" s="266">
        <v>5400</v>
      </c>
      <c r="E19" s="266">
        <v>450</v>
      </c>
      <c r="F19" s="266">
        <v>418.5</v>
      </c>
      <c r="G19" s="266">
        <v>405</v>
      </c>
      <c r="H19" s="266">
        <v>6673.5</v>
      </c>
      <c r="I19" s="261">
        <v>0</v>
      </c>
      <c r="J19" s="266">
        <v>0</v>
      </c>
      <c r="K19" s="266">
        <v>0</v>
      </c>
      <c r="L19" s="266">
        <v>0</v>
      </c>
    </row>
    <row r="20" spans="1:14" ht="12.75" customHeight="1" x14ac:dyDescent="0.2">
      <c r="A20" s="221">
        <v>13</v>
      </c>
      <c r="B20" s="222" t="s">
        <v>470</v>
      </c>
      <c r="C20" s="258">
        <v>450</v>
      </c>
      <c r="D20" s="266">
        <v>5400</v>
      </c>
      <c r="E20" s="266">
        <v>450</v>
      </c>
      <c r="F20" s="266" t="s">
        <v>1023</v>
      </c>
      <c r="G20" s="266">
        <v>729</v>
      </c>
      <c r="H20" s="266">
        <v>6579</v>
      </c>
      <c r="I20" s="261">
        <v>0</v>
      </c>
      <c r="J20" s="266">
        <v>0</v>
      </c>
      <c r="K20" s="266">
        <v>0</v>
      </c>
      <c r="L20" s="266">
        <v>0</v>
      </c>
    </row>
    <row r="21" spans="1:14" ht="12.75" customHeight="1" x14ac:dyDescent="0.2">
      <c r="A21" s="221">
        <v>14</v>
      </c>
      <c r="B21" s="222" t="s">
        <v>470</v>
      </c>
      <c r="C21" s="258">
        <v>450</v>
      </c>
      <c r="D21" s="266">
        <v>5400</v>
      </c>
      <c r="E21" s="266">
        <v>450</v>
      </c>
      <c r="F21" s="266">
        <v>418.5</v>
      </c>
      <c r="G21" s="266">
        <v>405</v>
      </c>
      <c r="H21" s="266">
        <v>6673.5</v>
      </c>
      <c r="I21" s="261">
        <v>0</v>
      </c>
      <c r="J21" s="266">
        <v>0</v>
      </c>
      <c r="K21" s="266">
        <v>0</v>
      </c>
      <c r="L21" s="266">
        <v>0</v>
      </c>
    </row>
    <row r="22" spans="1:14" ht="12.75" customHeight="1" x14ac:dyDescent="0.2">
      <c r="A22" s="221">
        <v>15</v>
      </c>
      <c r="B22" s="222" t="s">
        <v>470</v>
      </c>
      <c r="C22" s="258">
        <v>450</v>
      </c>
      <c r="D22" s="266">
        <v>5400</v>
      </c>
      <c r="E22" s="266">
        <v>450</v>
      </c>
      <c r="F22" s="266">
        <v>418.5</v>
      </c>
      <c r="G22" s="266">
        <v>405</v>
      </c>
      <c r="H22" s="266">
        <v>6673.5</v>
      </c>
      <c r="I22" s="261">
        <v>0</v>
      </c>
      <c r="J22" s="266">
        <v>0</v>
      </c>
      <c r="K22" s="266">
        <v>0</v>
      </c>
      <c r="L22" s="266">
        <v>0</v>
      </c>
      <c r="M22" s="268"/>
      <c r="N22" s="268"/>
    </row>
    <row r="23" spans="1:14" ht="12.75" customHeight="1" x14ac:dyDescent="0.2">
      <c r="A23" s="221">
        <v>16</v>
      </c>
      <c r="B23" s="222" t="s">
        <v>470</v>
      </c>
      <c r="C23" s="258">
        <v>450</v>
      </c>
      <c r="D23" s="266">
        <v>5400</v>
      </c>
      <c r="E23" s="266">
        <v>450</v>
      </c>
      <c r="F23" s="266">
        <v>418.5</v>
      </c>
      <c r="G23" s="266">
        <v>405</v>
      </c>
      <c r="H23" s="266">
        <v>6673.5</v>
      </c>
      <c r="J23" s="266"/>
      <c r="K23" s="266"/>
      <c r="L23" s="266"/>
      <c r="M23" s="268"/>
      <c r="N23" s="268"/>
    </row>
    <row r="24" spans="1:14" ht="12.75" customHeight="1" x14ac:dyDescent="0.2">
      <c r="A24" s="221">
        <v>17</v>
      </c>
      <c r="B24" s="222" t="s">
        <v>470</v>
      </c>
      <c r="C24" s="258">
        <v>450</v>
      </c>
      <c r="D24" s="266">
        <v>5400</v>
      </c>
      <c r="E24" s="266">
        <v>450</v>
      </c>
      <c r="F24" s="266" t="s">
        <v>1023</v>
      </c>
      <c r="G24" s="266">
        <v>729</v>
      </c>
      <c r="H24" s="266">
        <v>6579</v>
      </c>
      <c r="J24" s="266"/>
      <c r="K24" s="266"/>
      <c r="L24" s="266"/>
      <c r="M24" s="268"/>
      <c r="N24" s="268"/>
    </row>
    <row r="25" spans="1:14" ht="12.75" customHeight="1" x14ac:dyDescent="0.2">
      <c r="A25" s="221">
        <v>18</v>
      </c>
      <c r="B25" s="222" t="s">
        <v>470</v>
      </c>
      <c r="C25" s="258">
        <v>450</v>
      </c>
      <c r="D25" s="266">
        <v>5400</v>
      </c>
      <c r="E25" s="266">
        <v>450</v>
      </c>
      <c r="F25" s="266">
        <v>418.5</v>
      </c>
      <c r="G25" s="266">
        <v>405</v>
      </c>
      <c r="H25" s="266">
        <v>6673.5</v>
      </c>
      <c r="I25" s="261">
        <v>0</v>
      </c>
      <c r="J25" s="266">
        <v>0</v>
      </c>
      <c r="K25" s="266">
        <v>0</v>
      </c>
      <c r="L25" s="266">
        <v>0</v>
      </c>
      <c r="M25" s="268"/>
      <c r="N25" s="268"/>
    </row>
    <row r="26" spans="1:14" ht="12.75" customHeight="1" x14ac:dyDescent="0.2">
      <c r="A26" s="221">
        <v>19</v>
      </c>
      <c r="B26" s="222" t="s">
        <v>470</v>
      </c>
      <c r="C26" s="258">
        <v>450</v>
      </c>
      <c r="D26" s="266">
        <v>5400</v>
      </c>
      <c r="E26" s="266">
        <v>450</v>
      </c>
      <c r="F26" s="266" t="s">
        <v>1023</v>
      </c>
      <c r="G26" s="266">
        <v>729</v>
      </c>
      <c r="H26" s="266">
        <v>6579</v>
      </c>
      <c r="I26" s="261">
        <v>0</v>
      </c>
      <c r="J26" s="266">
        <v>0</v>
      </c>
      <c r="K26" s="266">
        <v>0</v>
      </c>
      <c r="L26" s="266">
        <v>0</v>
      </c>
      <c r="M26" s="268"/>
      <c r="N26" s="268"/>
    </row>
    <row r="27" spans="1:14" ht="12.75" customHeight="1" x14ac:dyDescent="0.2">
      <c r="A27" s="221">
        <v>20</v>
      </c>
      <c r="B27" s="222" t="s">
        <v>470</v>
      </c>
      <c r="C27" s="258">
        <v>450</v>
      </c>
      <c r="D27" s="266">
        <v>5400</v>
      </c>
      <c r="E27" s="266">
        <v>450</v>
      </c>
      <c r="F27" s="266">
        <v>418.5</v>
      </c>
      <c r="G27" s="266">
        <v>405</v>
      </c>
      <c r="H27" s="266">
        <v>6673.5</v>
      </c>
      <c r="I27" s="261">
        <v>0</v>
      </c>
      <c r="J27" s="266">
        <v>0</v>
      </c>
      <c r="K27" s="266">
        <v>0</v>
      </c>
      <c r="L27" s="266">
        <v>0</v>
      </c>
      <c r="M27" s="268"/>
      <c r="N27" s="268"/>
    </row>
    <row r="28" spans="1:14" ht="12.75" customHeight="1" x14ac:dyDescent="0.2">
      <c r="A28" s="221">
        <v>21</v>
      </c>
      <c r="B28" s="222" t="s">
        <v>470</v>
      </c>
      <c r="C28" s="258">
        <v>450</v>
      </c>
      <c r="D28" s="266">
        <v>5400</v>
      </c>
      <c r="E28" s="266">
        <v>450</v>
      </c>
      <c r="F28" s="266">
        <v>418.5</v>
      </c>
      <c r="G28" s="266">
        <v>405</v>
      </c>
      <c r="H28" s="266">
        <v>6673.5</v>
      </c>
      <c r="I28" s="261">
        <v>0</v>
      </c>
      <c r="J28" s="266">
        <v>0</v>
      </c>
      <c r="K28" s="266">
        <v>0</v>
      </c>
      <c r="L28" s="266">
        <v>0</v>
      </c>
      <c r="M28" s="269"/>
      <c r="N28" s="269"/>
    </row>
    <row r="29" spans="1:14" ht="12.75" customHeight="1" x14ac:dyDescent="0.2">
      <c r="A29" s="221">
        <v>22</v>
      </c>
      <c r="B29" s="222" t="s">
        <v>470</v>
      </c>
      <c r="C29" s="258">
        <v>450</v>
      </c>
      <c r="D29" s="266">
        <v>5400</v>
      </c>
      <c r="E29" s="266">
        <v>450</v>
      </c>
      <c r="F29" s="266">
        <v>418.5</v>
      </c>
      <c r="G29" s="266">
        <v>405</v>
      </c>
      <c r="H29" s="266">
        <v>6673.5</v>
      </c>
      <c r="I29" s="261">
        <v>0</v>
      </c>
      <c r="J29" s="266">
        <v>0</v>
      </c>
      <c r="K29" s="266">
        <v>0</v>
      </c>
      <c r="L29" s="266">
        <v>0</v>
      </c>
      <c r="M29" s="269"/>
      <c r="N29" s="269"/>
    </row>
    <row r="30" spans="1:14" ht="12.75" customHeight="1" x14ac:dyDescent="0.2">
      <c r="A30" s="221">
        <v>23</v>
      </c>
      <c r="B30" s="222" t="s">
        <v>470</v>
      </c>
      <c r="C30" s="258">
        <v>450</v>
      </c>
      <c r="D30" s="266">
        <v>5400</v>
      </c>
      <c r="E30" s="266">
        <v>450</v>
      </c>
      <c r="F30" s="266" t="s">
        <v>1023</v>
      </c>
      <c r="G30" s="266">
        <v>729</v>
      </c>
      <c r="H30" s="266">
        <v>6579</v>
      </c>
      <c r="J30" s="266"/>
      <c r="K30" s="266"/>
      <c r="L30" s="266"/>
      <c r="M30" s="269"/>
      <c r="N30" s="269"/>
    </row>
    <row r="31" spans="1:14" ht="12.75" customHeight="1" x14ac:dyDescent="0.2">
      <c r="A31" s="221">
        <v>24</v>
      </c>
      <c r="B31" s="222" t="s">
        <v>470</v>
      </c>
      <c r="C31" s="258">
        <v>450</v>
      </c>
      <c r="D31" s="266">
        <v>5400</v>
      </c>
      <c r="E31" s="266">
        <v>450</v>
      </c>
      <c r="F31" s="266" t="s">
        <v>1023</v>
      </c>
      <c r="G31" s="266">
        <v>729</v>
      </c>
      <c r="H31" s="266">
        <v>6579</v>
      </c>
      <c r="I31" s="261">
        <v>0</v>
      </c>
      <c r="J31" s="266">
        <v>0</v>
      </c>
      <c r="K31" s="266">
        <v>0</v>
      </c>
      <c r="L31" s="266">
        <v>0</v>
      </c>
      <c r="M31" s="267"/>
      <c r="N31" s="267"/>
    </row>
    <row r="32" spans="1:14" ht="12.75" customHeight="1" x14ac:dyDescent="0.2">
      <c r="A32" s="221">
        <v>25</v>
      </c>
      <c r="B32" s="222" t="s">
        <v>470</v>
      </c>
      <c r="C32" s="258">
        <v>450</v>
      </c>
      <c r="D32" s="266">
        <v>5400</v>
      </c>
      <c r="E32" s="266">
        <v>450</v>
      </c>
      <c r="F32" s="266" t="s">
        <v>1023</v>
      </c>
      <c r="G32" s="266">
        <v>729</v>
      </c>
      <c r="H32" s="266">
        <v>6579</v>
      </c>
      <c r="I32" s="261">
        <v>0</v>
      </c>
      <c r="J32" s="266">
        <v>0</v>
      </c>
      <c r="K32" s="266">
        <v>0</v>
      </c>
      <c r="L32" s="266">
        <v>0</v>
      </c>
      <c r="M32" s="267"/>
      <c r="N32" s="267"/>
    </row>
    <row r="33" spans="1:14" ht="12.75" customHeight="1" x14ac:dyDescent="0.2">
      <c r="A33" s="221">
        <v>26</v>
      </c>
      <c r="B33" s="222" t="s">
        <v>470</v>
      </c>
      <c r="C33" s="258">
        <v>450</v>
      </c>
      <c r="D33" s="266">
        <v>5400</v>
      </c>
      <c r="E33" s="266">
        <v>450</v>
      </c>
      <c r="F33" s="266" t="s">
        <v>1023</v>
      </c>
      <c r="G33" s="266">
        <v>729</v>
      </c>
      <c r="H33" s="266">
        <v>6579</v>
      </c>
      <c r="J33" s="266"/>
      <c r="K33" s="266"/>
      <c r="L33" s="266"/>
      <c r="M33" s="267"/>
      <c r="N33" s="267"/>
    </row>
    <row r="34" spans="1:14" ht="12.75" customHeight="1" x14ac:dyDescent="0.2">
      <c r="A34" s="221">
        <v>27</v>
      </c>
      <c r="B34" s="222" t="s">
        <v>470</v>
      </c>
      <c r="C34" s="258">
        <v>450</v>
      </c>
      <c r="D34" s="266">
        <v>5400</v>
      </c>
      <c r="E34" s="266">
        <v>450</v>
      </c>
      <c r="F34" s="266">
        <v>418.5</v>
      </c>
      <c r="G34" s="266">
        <v>405</v>
      </c>
      <c r="H34" s="266">
        <v>6673.5</v>
      </c>
      <c r="J34" s="266"/>
      <c r="K34" s="266"/>
      <c r="L34" s="266"/>
      <c r="M34" s="267"/>
      <c r="N34" s="267"/>
    </row>
    <row r="35" spans="1:14" ht="12.75" customHeight="1" x14ac:dyDescent="0.2">
      <c r="A35" s="221">
        <v>28</v>
      </c>
      <c r="B35" s="222" t="s">
        <v>470</v>
      </c>
      <c r="C35" s="258">
        <v>450</v>
      </c>
      <c r="D35" s="266">
        <v>5400</v>
      </c>
      <c r="E35" s="266">
        <v>450</v>
      </c>
      <c r="F35" s="266" t="s">
        <v>1023</v>
      </c>
      <c r="G35" s="266">
        <v>729</v>
      </c>
      <c r="H35" s="266">
        <v>6579</v>
      </c>
      <c r="I35" s="261">
        <v>0</v>
      </c>
      <c r="J35" s="266">
        <v>0</v>
      </c>
      <c r="K35" s="266">
        <v>0</v>
      </c>
      <c r="L35" s="266">
        <v>0</v>
      </c>
      <c r="M35" s="269"/>
      <c r="N35" s="269"/>
    </row>
    <row r="36" spans="1:14" ht="12.75" customHeight="1" x14ac:dyDescent="0.2">
      <c r="A36" s="221">
        <v>29</v>
      </c>
      <c r="B36" s="222" t="s">
        <v>470</v>
      </c>
      <c r="C36" s="258">
        <v>450</v>
      </c>
      <c r="D36" s="266">
        <v>5400</v>
      </c>
      <c r="E36" s="266">
        <v>450</v>
      </c>
      <c r="F36" s="266" t="s">
        <v>1023</v>
      </c>
      <c r="G36" s="266">
        <v>729</v>
      </c>
      <c r="H36" s="266">
        <v>6579</v>
      </c>
      <c r="J36" s="266"/>
      <c r="K36" s="266"/>
      <c r="L36" s="266"/>
      <c r="M36" s="269"/>
      <c r="N36" s="269"/>
    </row>
    <row r="37" spans="1:14" ht="12.75" customHeight="1" x14ac:dyDescent="0.2">
      <c r="A37" s="221">
        <v>30</v>
      </c>
      <c r="B37" s="222" t="s">
        <v>470</v>
      </c>
      <c r="C37" s="258">
        <v>450</v>
      </c>
      <c r="D37" s="266">
        <v>5400</v>
      </c>
      <c r="E37" s="266">
        <v>450</v>
      </c>
      <c r="F37" s="266">
        <v>418.5</v>
      </c>
      <c r="G37" s="266">
        <v>405</v>
      </c>
      <c r="H37" s="266">
        <v>6673.5</v>
      </c>
      <c r="J37" s="266"/>
      <c r="K37" s="266"/>
      <c r="L37" s="266"/>
      <c r="M37" s="269"/>
      <c r="N37" s="269"/>
    </row>
    <row r="38" spans="1:14" ht="12.75" customHeight="1" x14ac:dyDescent="0.2">
      <c r="A38" s="221">
        <v>31</v>
      </c>
      <c r="B38" s="222" t="s">
        <v>470</v>
      </c>
      <c r="C38" s="258">
        <v>450</v>
      </c>
      <c r="D38" s="266">
        <v>5400</v>
      </c>
      <c r="E38" s="266">
        <v>450</v>
      </c>
      <c r="F38" s="266" t="s">
        <v>1023</v>
      </c>
      <c r="G38" s="266">
        <v>729</v>
      </c>
      <c r="H38" s="266">
        <v>6579</v>
      </c>
      <c r="I38" s="261">
        <v>0</v>
      </c>
      <c r="J38" s="266">
        <v>0</v>
      </c>
      <c r="K38" s="266">
        <v>0</v>
      </c>
      <c r="L38" s="266">
        <v>0</v>
      </c>
    </row>
    <row r="39" spans="1:14" ht="12.75" customHeight="1" x14ac:dyDescent="0.2">
      <c r="A39" s="221">
        <v>32</v>
      </c>
      <c r="B39" s="222" t="s">
        <v>470</v>
      </c>
      <c r="C39" s="258">
        <v>450</v>
      </c>
      <c r="D39" s="266">
        <v>5400</v>
      </c>
      <c r="E39" s="266">
        <v>450</v>
      </c>
      <c r="F39" s="266" t="s">
        <v>1023</v>
      </c>
      <c r="G39" s="266">
        <v>729</v>
      </c>
      <c r="H39" s="266">
        <v>6579</v>
      </c>
      <c r="I39" s="261">
        <v>0</v>
      </c>
      <c r="J39" s="266">
        <v>0</v>
      </c>
      <c r="K39" s="266">
        <v>0</v>
      </c>
      <c r="L39" s="266">
        <v>0</v>
      </c>
    </row>
    <row r="40" spans="1:14" ht="12.75" customHeight="1" x14ac:dyDescent="0.2">
      <c r="A40" s="221">
        <v>33</v>
      </c>
      <c r="B40" s="222" t="s">
        <v>470</v>
      </c>
      <c r="C40" s="258">
        <v>450</v>
      </c>
      <c r="D40" s="266">
        <v>5400</v>
      </c>
      <c r="E40" s="266">
        <v>450</v>
      </c>
      <c r="F40" s="266" t="s">
        <v>1023</v>
      </c>
      <c r="G40" s="266">
        <v>729</v>
      </c>
      <c r="H40" s="266">
        <v>6579</v>
      </c>
      <c r="I40" s="261">
        <v>0</v>
      </c>
      <c r="J40" s="266">
        <v>0</v>
      </c>
      <c r="K40" s="266">
        <v>0</v>
      </c>
      <c r="L40" s="266">
        <v>0</v>
      </c>
    </row>
    <row r="41" spans="1:14" ht="12.75" customHeight="1" x14ac:dyDescent="0.2">
      <c r="A41" s="221">
        <v>34</v>
      </c>
      <c r="B41" s="222" t="s">
        <v>470</v>
      </c>
      <c r="C41" s="258">
        <v>450</v>
      </c>
      <c r="D41" s="266">
        <v>5400</v>
      </c>
      <c r="E41" s="266">
        <v>450</v>
      </c>
      <c r="F41" s="266" t="s">
        <v>1023</v>
      </c>
      <c r="G41" s="266">
        <v>729</v>
      </c>
      <c r="H41" s="266">
        <v>6579</v>
      </c>
      <c r="I41" s="261">
        <v>0</v>
      </c>
      <c r="J41" s="266">
        <v>0</v>
      </c>
      <c r="K41" s="266">
        <v>0</v>
      </c>
      <c r="L41" s="266">
        <v>0</v>
      </c>
    </row>
    <row r="42" spans="1:14" ht="12.75" customHeight="1" x14ac:dyDescent="0.2">
      <c r="A42" s="221">
        <v>35</v>
      </c>
      <c r="B42" s="222" t="s">
        <v>470</v>
      </c>
      <c r="C42" s="258">
        <v>450</v>
      </c>
      <c r="D42" s="266">
        <v>5400</v>
      </c>
      <c r="E42" s="266">
        <v>450</v>
      </c>
      <c r="F42" s="266" t="s">
        <v>1023</v>
      </c>
      <c r="G42" s="266">
        <v>729</v>
      </c>
      <c r="H42" s="266">
        <v>6579</v>
      </c>
      <c r="I42" s="261">
        <v>0</v>
      </c>
      <c r="J42" s="266">
        <v>0</v>
      </c>
      <c r="K42" s="266">
        <v>0</v>
      </c>
      <c r="L42" s="266">
        <v>0</v>
      </c>
    </row>
    <row r="43" spans="1:14" ht="12.75" customHeight="1" x14ac:dyDescent="0.2">
      <c r="A43" s="221">
        <v>36</v>
      </c>
      <c r="B43" s="222" t="s">
        <v>470</v>
      </c>
      <c r="C43" s="258">
        <v>450</v>
      </c>
      <c r="D43" s="266">
        <v>5400</v>
      </c>
      <c r="E43" s="266">
        <v>450</v>
      </c>
      <c r="F43" s="266" t="s">
        <v>1023</v>
      </c>
      <c r="G43" s="266">
        <v>729</v>
      </c>
      <c r="H43" s="266">
        <v>6579</v>
      </c>
      <c r="J43" s="266"/>
      <c r="K43" s="266"/>
      <c r="L43" s="266"/>
    </row>
    <row r="44" spans="1:14" ht="12.75" customHeight="1" x14ac:dyDescent="0.2">
      <c r="A44" s="221">
        <v>37</v>
      </c>
      <c r="B44" s="222" t="s">
        <v>470</v>
      </c>
      <c r="C44" s="258">
        <v>450</v>
      </c>
      <c r="D44" s="266">
        <v>5400</v>
      </c>
      <c r="E44" s="266">
        <v>450</v>
      </c>
      <c r="F44" s="266" t="s">
        <v>1023</v>
      </c>
      <c r="G44" s="266">
        <v>729</v>
      </c>
      <c r="H44" s="266">
        <v>6579</v>
      </c>
      <c r="J44" s="266"/>
      <c r="K44" s="266"/>
      <c r="L44" s="266"/>
    </row>
    <row r="45" spans="1:14" ht="12.75" customHeight="1" x14ac:dyDescent="0.2">
      <c r="A45" s="221">
        <v>38</v>
      </c>
      <c r="B45" s="222" t="s">
        <v>470</v>
      </c>
      <c r="C45" s="258">
        <v>450</v>
      </c>
      <c r="D45" s="266">
        <v>5400</v>
      </c>
      <c r="E45" s="266">
        <v>450</v>
      </c>
      <c r="F45" s="266" t="s">
        <v>1023</v>
      </c>
      <c r="G45" s="266">
        <v>729</v>
      </c>
      <c r="H45" s="266">
        <v>6579</v>
      </c>
      <c r="I45" s="261">
        <v>0</v>
      </c>
      <c r="J45" s="266">
        <v>0</v>
      </c>
      <c r="K45" s="266">
        <v>0</v>
      </c>
      <c r="L45" s="266">
        <v>0</v>
      </c>
    </row>
    <row r="46" spans="1:14" ht="12.75" customHeight="1" x14ac:dyDescent="0.2">
      <c r="A46" s="221">
        <v>39</v>
      </c>
      <c r="B46" s="222" t="s">
        <v>470</v>
      </c>
      <c r="C46" s="258">
        <v>450</v>
      </c>
      <c r="D46" s="266">
        <v>5400</v>
      </c>
      <c r="E46" s="266">
        <v>450</v>
      </c>
      <c r="F46" s="266" t="s">
        <v>1023</v>
      </c>
      <c r="G46" s="266">
        <v>729</v>
      </c>
      <c r="H46" s="266">
        <v>6579</v>
      </c>
      <c r="J46" s="266"/>
      <c r="K46" s="266"/>
      <c r="L46" s="266"/>
    </row>
    <row r="47" spans="1:14" ht="12.75" customHeight="1" x14ac:dyDescent="0.2">
      <c r="A47" s="221">
        <v>40</v>
      </c>
      <c r="B47" s="222" t="s">
        <v>470</v>
      </c>
      <c r="C47" s="258">
        <v>450</v>
      </c>
      <c r="D47" s="266">
        <v>5400</v>
      </c>
      <c r="E47" s="266">
        <v>450</v>
      </c>
      <c r="F47" s="266" t="s">
        <v>1023</v>
      </c>
      <c r="G47" s="266">
        <v>729</v>
      </c>
      <c r="H47" s="266">
        <v>6579</v>
      </c>
      <c r="I47" s="261">
        <v>0</v>
      </c>
      <c r="J47" s="266">
        <v>0</v>
      </c>
      <c r="K47" s="266">
        <v>0</v>
      </c>
      <c r="L47" s="266">
        <v>0</v>
      </c>
    </row>
    <row r="48" spans="1:14" ht="12.75" customHeight="1" x14ac:dyDescent="0.2">
      <c r="A48" s="221">
        <v>41</v>
      </c>
      <c r="B48" s="222" t="s">
        <v>470</v>
      </c>
      <c r="C48" s="258">
        <v>450</v>
      </c>
      <c r="D48" s="266">
        <v>5400</v>
      </c>
      <c r="E48" s="266">
        <v>450</v>
      </c>
      <c r="F48" s="266">
        <v>418.5</v>
      </c>
      <c r="G48" s="266">
        <v>405</v>
      </c>
      <c r="H48" s="266">
        <v>6673.5</v>
      </c>
      <c r="J48" s="266"/>
      <c r="K48" s="266"/>
      <c r="L48" s="266"/>
    </row>
    <row r="49" spans="1:12" ht="12.75" customHeight="1" x14ac:dyDescent="0.2">
      <c r="A49" s="221">
        <v>42</v>
      </c>
      <c r="B49" s="222" t="s">
        <v>470</v>
      </c>
      <c r="C49" s="258">
        <v>500</v>
      </c>
      <c r="D49" s="266">
        <v>6000</v>
      </c>
      <c r="E49" s="266">
        <v>500</v>
      </c>
      <c r="F49" s="266" t="s">
        <v>1023</v>
      </c>
      <c r="G49" s="266">
        <v>810</v>
      </c>
      <c r="H49" s="266">
        <v>7310</v>
      </c>
      <c r="I49" s="261">
        <v>0</v>
      </c>
      <c r="J49" s="266">
        <v>0</v>
      </c>
      <c r="K49" s="266">
        <v>0</v>
      </c>
      <c r="L49" s="266">
        <v>0</v>
      </c>
    </row>
    <row r="50" spans="1:12" ht="12.75" customHeight="1" x14ac:dyDescent="0.2">
      <c r="A50" s="221">
        <v>43</v>
      </c>
      <c r="B50" s="222" t="s">
        <v>470</v>
      </c>
      <c r="C50" s="258">
        <v>450</v>
      </c>
      <c r="D50" s="266">
        <v>5400</v>
      </c>
      <c r="E50" s="266">
        <v>450</v>
      </c>
      <c r="F50" s="266">
        <v>418.5</v>
      </c>
      <c r="G50" s="266">
        <v>405</v>
      </c>
      <c r="H50" s="266">
        <v>6673.5</v>
      </c>
      <c r="I50" s="261">
        <v>0</v>
      </c>
      <c r="J50" s="266">
        <v>0</v>
      </c>
      <c r="K50" s="266">
        <v>0</v>
      </c>
      <c r="L50" s="266">
        <v>0</v>
      </c>
    </row>
    <row r="51" spans="1:12" ht="12.75" customHeight="1" x14ac:dyDescent="0.2">
      <c r="A51" s="221">
        <v>44</v>
      </c>
      <c r="B51" s="222" t="s">
        <v>470</v>
      </c>
      <c r="C51" s="258">
        <v>450</v>
      </c>
      <c r="D51" s="266">
        <v>5400</v>
      </c>
      <c r="E51" s="266">
        <v>450</v>
      </c>
      <c r="F51" s="266">
        <v>418.5</v>
      </c>
      <c r="G51" s="266">
        <v>405</v>
      </c>
      <c r="H51" s="266">
        <v>6673.5</v>
      </c>
      <c r="I51" s="261">
        <v>0</v>
      </c>
      <c r="J51" s="266">
        <v>0</v>
      </c>
      <c r="K51" s="266">
        <v>0</v>
      </c>
      <c r="L51" s="266">
        <v>0</v>
      </c>
    </row>
    <row r="52" spans="1:12" ht="12.75" customHeight="1" x14ac:dyDescent="0.2">
      <c r="A52" s="221">
        <v>45</v>
      </c>
      <c r="B52" s="222" t="s">
        <v>470</v>
      </c>
      <c r="C52" s="258">
        <v>375</v>
      </c>
      <c r="D52" s="266">
        <v>4500</v>
      </c>
      <c r="E52" s="266">
        <v>375</v>
      </c>
      <c r="F52" s="266" t="s">
        <v>1023</v>
      </c>
      <c r="G52" s="266">
        <v>607.5</v>
      </c>
      <c r="H52" s="266">
        <v>5482.5</v>
      </c>
      <c r="J52" s="266"/>
      <c r="K52" s="266"/>
      <c r="L52" s="266"/>
    </row>
    <row r="53" spans="1:12" ht="12.75" customHeight="1" x14ac:dyDescent="0.2">
      <c r="A53" s="221">
        <v>46</v>
      </c>
      <c r="B53" s="222" t="s">
        <v>470</v>
      </c>
      <c r="C53" s="258">
        <v>375</v>
      </c>
      <c r="D53" s="266">
        <v>4500</v>
      </c>
      <c r="E53" s="266">
        <v>375</v>
      </c>
      <c r="F53" s="266" t="s">
        <v>1023</v>
      </c>
      <c r="G53" s="266">
        <v>607.5</v>
      </c>
      <c r="H53" s="266">
        <v>5482.5</v>
      </c>
      <c r="I53" s="261">
        <v>0</v>
      </c>
      <c r="J53" s="266">
        <v>0</v>
      </c>
      <c r="K53" s="266">
        <v>0</v>
      </c>
      <c r="L53" s="266">
        <v>0</v>
      </c>
    </row>
    <row r="54" spans="1:12" ht="12.75" customHeight="1" x14ac:dyDescent="0.2">
      <c r="A54" s="221">
        <v>47</v>
      </c>
      <c r="B54" s="222" t="s">
        <v>470</v>
      </c>
      <c r="C54" s="258">
        <v>375</v>
      </c>
      <c r="D54" s="266">
        <v>4500</v>
      </c>
      <c r="E54" s="266">
        <v>375</v>
      </c>
      <c r="F54" s="266" t="s">
        <v>1023</v>
      </c>
      <c r="G54" s="266">
        <v>607.5</v>
      </c>
      <c r="H54" s="266">
        <v>5482.5</v>
      </c>
      <c r="I54" s="261">
        <v>0</v>
      </c>
      <c r="J54" s="266">
        <v>0</v>
      </c>
      <c r="K54" s="266">
        <v>0</v>
      </c>
      <c r="L54" s="266">
        <v>0</v>
      </c>
    </row>
    <row r="55" spans="1:12" ht="12.75" customHeight="1" x14ac:dyDescent="0.2">
      <c r="A55" s="221">
        <v>48</v>
      </c>
      <c r="B55" s="222" t="s">
        <v>470</v>
      </c>
      <c r="C55" s="258">
        <v>375</v>
      </c>
      <c r="D55" s="266">
        <v>4500</v>
      </c>
      <c r="E55" s="266">
        <v>375</v>
      </c>
      <c r="F55" s="266">
        <v>348.75</v>
      </c>
      <c r="G55" s="266">
        <v>337.5</v>
      </c>
      <c r="H55" s="266">
        <v>5561.25</v>
      </c>
      <c r="I55" s="261">
        <v>0</v>
      </c>
      <c r="J55" s="266">
        <v>0</v>
      </c>
      <c r="K55" s="266">
        <v>0</v>
      </c>
      <c r="L55" s="266">
        <v>0</v>
      </c>
    </row>
    <row r="56" spans="1:12" ht="12.75" customHeight="1" x14ac:dyDescent="0.2">
      <c r="A56" s="221">
        <v>49</v>
      </c>
      <c r="B56" s="222" t="s">
        <v>470</v>
      </c>
      <c r="C56" s="258">
        <v>375</v>
      </c>
      <c r="D56" s="266">
        <v>4500</v>
      </c>
      <c r="E56" s="266">
        <v>375</v>
      </c>
      <c r="F56" s="266" t="s">
        <v>1023</v>
      </c>
      <c r="G56" s="266">
        <v>607.5</v>
      </c>
      <c r="H56" s="266">
        <v>5482.5</v>
      </c>
      <c r="I56" s="261">
        <v>0</v>
      </c>
      <c r="J56" s="266">
        <v>0</v>
      </c>
      <c r="K56" s="266">
        <v>0</v>
      </c>
      <c r="L56" s="266">
        <v>0</v>
      </c>
    </row>
    <row r="57" spans="1:12" ht="12.75" customHeight="1" x14ac:dyDescent="0.2">
      <c r="A57" s="221">
        <v>50</v>
      </c>
      <c r="B57" s="222" t="s">
        <v>470</v>
      </c>
      <c r="C57" s="258">
        <v>375</v>
      </c>
      <c r="D57" s="266">
        <v>4500</v>
      </c>
      <c r="E57" s="266">
        <v>375</v>
      </c>
      <c r="F57" s="266">
        <v>348.75</v>
      </c>
      <c r="G57" s="266">
        <v>337.5</v>
      </c>
      <c r="H57" s="266">
        <v>5561.25</v>
      </c>
      <c r="J57" s="266"/>
      <c r="K57" s="266"/>
      <c r="L57" s="266"/>
    </row>
    <row r="58" spans="1:12" ht="12.75" customHeight="1" x14ac:dyDescent="0.2">
      <c r="A58" s="221">
        <v>51</v>
      </c>
      <c r="B58" s="222" t="s">
        <v>470</v>
      </c>
      <c r="C58" s="258">
        <v>375</v>
      </c>
      <c r="D58" s="266">
        <v>4500</v>
      </c>
      <c r="E58" s="266">
        <v>375</v>
      </c>
      <c r="F58" s="266" t="s">
        <v>1023</v>
      </c>
      <c r="G58" s="266">
        <v>607.5</v>
      </c>
      <c r="H58" s="266">
        <v>5482.5</v>
      </c>
      <c r="I58" s="261">
        <v>0</v>
      </c>
      <c r="J58" s="266">
        <v>0</v>
      </c>
      <c r="K58" s="266">
        <v>0</v>
      </c>
      <c r="L58" s="266">
        <v>0</v>
      </c>
    </row>
    <row r="59" spans="1:12" ht="12.75" customHeight="1" x14ac:dyDescent="0.2">
      <c r="A59" s="221">
        <v>52</v>
      </c>
      <c r="B59" s="222" t="s">
        <v>470</v>
      </c>
      <c r="C59" s="258">
        <v>375</v>
      </c>
      <c r="D59" s="266">
        <v>4500</v>
      </c>
      <c r="E59" s="266">
        <v>375</v>
      </c>
      <c r="F59" s="266">
        <v>348.75</v>
      </c>
      <c r="G59" s="266">
        <v>337.5</v>
      </c>
      <c r="H59" s="266">
        <v>5561.25</v>
      </c>
      <c r="I59" s="261">
        <v>0</v>
      </c>
      <c r="J59" s="266">
        <v>0</v>
      </c>
      <c r="K59" s="266">
        <v>0</v>
      </c>
      <c r="L59" s="266">
        <v>0</v>
      </c>
    </row>
    <row r="60" spans="1:12" ht="12.75" customHeight="1" x14ac:dyDescent="0.2">
      <c r="A60" s="221">
        <v>53</v>
      </c>
      <c r="B60" s="222" t="s">
        <v>470</v>
      </c>
      <c r="C60" s="258">
        <v>375</v>
      </c>
      <c r="D60" s="266">
        <v>4500</v>
      </c>
      <c r="E60" s="266">
        <v>375</v>
      </c>
      <c r="F60" s="266" t="s">
        <v>1023</v>
      </c>
      <c r="G60" s="266">
        <v>607.5</v>
      </c>
      <c r="H60" s="266">
        <v>5482.5</v>
      </c>
      <c r="J60" s="266"/>
      <c r="K60" s="266"/>
      <c r="L60" s="266"/>
    </row>
    <row r="61" spans="1:12" ht="12.75" customHeight="1" x14ac:dyDescent="0.2">
      <c r="A61" s="221">
        <v>54</v>
      </c>
      <c r="B61" s="222" t="s">
        <v>470</v>
      </c>
      <c r="C61" s="258">
        <v>375</v>
      </c>
      <c r="D61" s="266">
        <v>4500</v>
      </c>
      <c r="E61" s="266">
        <v>375</v>
      </c>
      <c r="F61" s="266" t="s">
        <v>1023</v>
      </c>
      <c r="G61" s="266">
        <v>607.5</v>
      </c>
      <c r="H61" s="266">
        <v>5482.5</v>
      </c>
      <c r="J61" s="266"/>
      <c r="K61" s="266"/>
      <c r="L61" s="266"/>
    </row>
    <row r="62" spans="1:12" ht="12.75" customHeight="1" x14ac:dyDescent="0.2">
      <c r="A62" s="221">
        <v>55</v>
      </c>
      <c r="B62" s="222" t="s">
        <v>470</v>
      </c>
      <c r="C62" s="229">
        <v>375</v>
      </c>
      <c r="D62" s="266">
        <v>4500</v>
      </c>
      <c r="E62" s="266">
        <v>375</v>
      </c>
      <c r="F62" s="266">
        <v>348.75</v>
      </c>
      <c r="G62" s="266">
        <v>337.5</v>
      </c>
      <c r="H62" s="266">
        <v>5561.25</v>
      </c>
      <c r="I62" s="261">
        <v>0</v>
      </c>
      <c r="J62" s="266">
        <v>0</v>
      </c>
      <c r="K62" s="266">
        <v>0</v>
      </c>
      <c r="L62" s="266">
        <v>0</v>
      </c>
    </row>
    <row r="63" spans="1:12" ht="12.75" customHeight="1" x14ac:dyDescent="0.2">
      <c r="A63" s="221">
        <v>56</v>
      </c>
      <c r="B63" s="222" t="s">
        <v>470</v>
      </c>
      <c r="C63" s="229">
        <v>375</v>
      </c>
      <c r="D63" s="266">
        <v>4500</v>
      </c>
      <c r="E63" s="266">
        <v>375</v>
      </c>
      <c r="F63" s="266">
        <v>348.75</v>
      </c>
      <c r="G63" s="266">
        <v>337.5</v>
      </c>
      <c r="H63" s="266">
        <v>5561.25</v>
      </c>
      <c r="I63" s="261">
        <v>0</v>
      </c>
      <c r="J63" s="266">
        <v>0</v>
      </c>
      <c r="K63" s="266">
        <v>0</v>
      </c>
      <c r="L63" s="266">
        <v>0</v>
      </c>
    </row>
    <row r="64" spans="1:12" ht="12.75" customHeight="1" x14ac:dyDescent="0.2">
      <c r="A64" s="221">
        <v>57</v>
      </c>
      <c r="B64" s="222" t="s">
        <v>470</v>
      </c>
      <c r="C64" s="229">
        <v>375</v>
      </c>
      <c r="D64" s="266">
        <v>4500</v>
      </c>
      <c r="E64" s="266">
        <v>375</v>
      </c>
      <c r="F64" s="266">
        <v>348.75</v>
      </c>
      <c r="G64" s="266">
        <v>337.5</v>
      </c>
      <c r="H64" s="266">
        <v>5561.25</v>
      </c>
      <c r="I64" s="261">
        <v>0</v>
      </c>
      <c r="J64" s="266">
        <v>0</v>
      </c>
      <c r="K64" s="266">
        <v>0</v>
      </c>
      <c r="L64" s="266">
        <v>0</v>
      </c>
    </row>
    <row r="65" spans="1:12" ht="12.75" customHeight="1" x14ac:dyDescent="0.2">
      <c r="A65" s="221">
        <v>58</v>
      </c>
      <c r="B65" s="222" t="s">
        <v>470</v>
      </c>
      <c r="C65" s="229">
        <v>375</v>
      </c>
      <c r="D65" s="266">
        <v>4500</v>
      </c>
      <c r="E65" s="266">
        <v>375</v>
      </c>
      <c r="F65" s="266">
        <v>348.75</v>
      </c>
      <c r="G65" s="266">
        <v>337.5</v>
      </c>
      <c r="H65" s="266">
        <v>5561.25</v>
      </c>
      <c r="I65" s="261">
        <v>0</v>
      </c>
      <c r="J65" s="266">
        <v>0</v>
      </c>
      <c r="K65" s="266">
        <v>0</v>
      </c>
      <c r="L65" s="266">
        <v>0</v>
      </c>
    </row>
    <row r="66" spans="1:12" ht="12.75" customHeight="1" x14ac:dyDescent="0.2">
      <c r="A66" s="221">
        <v>59</v>
      </c>
      <c r="B66" s="222" t="s">
        <v>470</v>
      </c>
      <c r="C66" s="229">
        <v>375</v>
      </c>
      <c r="D66" s="266">
        <v>4500</v>
      </c>
      <c r="E66" s="266">
        <v>375</v>
      </c>
      <c r="F66" s="266">
        <v>348.75</v>
      </c>
      <c r="G66" s="266">
        <v>337.5</v>
      </c>
      <c r="H66" s="266">
        <v>5561.25</v>
      </c>
      <c r="J66" s="266"/>
      <c r="K66" s="266"/>
      <c r="L66" s="266"/>
    </row>
    <row r="67" spans="1:12" ht="12.75" customHeight="1" x14ac:dyDescent="0.2">
      <c r="A67" s="221">
        <v>60</v>
      </c>
      <c r="B67" s="222" t="s">
        <v>470</v>
      </c>
      <c r="C67" s="229">
        <v>375</v>
      </c>
      <c r="D67" s="266">
        <v>4500</v>
      </c>
      <c r="E67" s="266">
        <v>375</v>
      </c>
      <c r="F67" s="266">
        <v>348.75</v>
      </c>
      <c r="G67" s="266">
        <v>337.5</v>
      </c>
      <c r="H67" s="266">
        <v>5561.25</v>
      </c>
      <c r="J67" s="266"/>
      <c r="K67" s="266"/>
      <c r="L67" s="266"/>
    </row>
    <row r="68" spans="1:12" ht="12.75" customHeight="1" x14ac:dyDescent="0.2">
      <c r="A68" s="221">
        <v>61</v>
      </c>
      <c r="B68" s="222" t="s">
        <v>470</v>
      </c>
      <c r="C68" s="229">
        <v>375</v>
      </c>
      <c r="D68" s="266">
        <v>4500</v>
      </c>
      <c r="E68" s="266">
        <v>375</v>
      </c>
      <c r="F68" s="266">
        <v>348.75</v>
      </c>
      <c r="G68" s="266">
        <v>337.5</v>
      </c>
      <c r="H68" s="266">
        <v>5561.25</v>
      </c>
      <c r="J68" s="266"/>
      <c r="K68" s="266"/>
      <c r="L68" s="266"/>
    </row>
    <row r="69" spans="1:12" ht="12.75" customHeight="1" x14ac:dyDescent="0.2">
      <c r="A69" s="221">
        <v>62</v>
      </c>
      <c r="B69" s="222" t="s">
        <v>470</v>
      </c>
      <c r="C69" s="229">
        <v>375</v>
      </c>
      <c r="D69" s="266">
        <v>4500</v>
      </c>
      <c r="E69" s="266">
        <v>375</v>
      </c>
      <c r="F69" s="266">
        <v>348.75</v>
      </c>
      <c r="G69" s="266">
        <v>337.5</v>
      </c>
      <c r="H69" s="266">
        <v>5561.25</v>
      </c>
      <c r="J69" s="266"/>
      <c r="K69" s="266"/>
      <c r="L69" s="266"/>
    </row>
    <row r="70" spans="1:12" ht="12.75" customHeight="1" x14ac:dyDescent="0.2">
      <c r="A70" s="221">
        <v>63</v>
      </c>
      <c r="B70" s="222" t="s">
        <v>470</v>
      </c>
      <c r="C70" s="229">
        <v>375</v>
      </c>
      <c r="D70" s="266">
        <v>4500</v>
      </c>
      <c r="E70" s="266">
        <v>375</v>
      </c>
      <c r="F70" s="266">
        <v>348.75</v>
      </c>
      <c r="G70" s="266">
        <v>337.5</v>
      </c>
      <c r="H70" s="266">
        <v>5561.25</v>
      </c>
      <c r="J70" s="266"/>
      <c r="K70" s="266"/>
      <c r="L70" s="266"/>
    </row>
    <row r="71" spans="1:12" ht="12.75" customHeight="1" x14ac:dyDescent="0.2">
      <c r="A71" s="221">
        <v>64</v>
      </c>
      <c r="B71" s="222" t="s">
        <v>470</v>
      </c>
      <c r="C71" s="229">
        <v>375</v>
      </c>
      <c r="D71" s="266">
        <v>4500</v>
      </c>
      <c r="E71" s="266">
        <v>375</v>
      </c>
      <c r="F71" s="266">
        <v>348.75</v>
      </c>
      <c r="G71" s="266">
        <v>337.5</v>
      </c>
      <c r="H71" s="266">
        <v>5561.25</v>
      </c>
      <c r="J71" s="266"/>
      <c r="K71" s="266"/>
      <c r="L71" s="266"/>
    </row>
    <row r="72" spans="1:12" ht="12.75" customHeight="1" x14ac:dyDescent="0.2">
      <c r="A72" s="221">
        <v>65</v>
      </c>
      <c r="B72" s="222" t="s">
        <v>470</v>
      </c>
      <c r="C72" s="229">
        <v>375</v>
      </c>
      <c r="D72" s="266">
        <v>4500</v>
      </c>
      <c r="E72" s="266">
        <v>375</v>
      </c>
      <c r="F72" s="266">
        <v>348.75</v>
      </c>
      <c r="G72" s="266">
        <v>337.5</v>
      </c>
      <c r="H72" s="266">
        <v>5561.25</v>
      </c>
      <c r="J72" s="266"/>
      <c r="K72" s="266"/>
      <c r="L72" s="266"/>
    </row>
    <row r="73" spans="1:12" ht="12.75" customHeight="1" x14ac:dyDescent="0.2">
      <c r="A73" s="221">
        <v>66</v>
      </c>
      <c r="B73" s="222" t="s">
        <v>470</v>
      </c>
      <c r="C73" s="229">
        <v>375</v>
      </c>
      <c r="D73" s="266">
        <v>4500</v>
      </c>
      <c r="E73" s="266">
        <v>375</v>
      </c>
      <c r="F73" s="266">
        <v>348.75</v>
      </c>
      <c r="G73" s="266">
        <v>337.5</v>
      </c>
      <c r="H73" s="266">
        <v>5561.25</v>
      </c>
      <c r="J73" s="266"/>
      <c r="K73" s="266"/>
      <c r="L73" s="266"/>
    </row>
    <row r="74" spans="1:12" ht="12.75" customHeight="1" x14ac:dyDescent="0.2">
      <c r="A74" s="221">
        <v>67</v>
      </c>
      <c r="B74" s="270" t="s">
        <v>591</v>
      </c>
      <c r="C74" s="271">
        <v>465</v>
      </c>
      <c r="D74" s="266">
        <v>5580</v>
      </c>
      <c r="E74" s="266">
        <v>465</v>
      </c>
      <c r="F74" s="266">
        <v>432.45</v>
      </c>
      <c r="G74" s="266">
        <v>418.5</v>
      </c>
      <c r="H74" s="266">
        <v>6895.95</v>
      </c>
      <c r="I74" s="261">
        <v>0</v>
      </c>
      <c r="J74" s="266">
        <v>0</v>
      </c>
      <c r="K74" s="266">
        <v>0</v>
      </c>
      <c r="L74" s="266">
        <v>0</v>
      </c>
    </row>
    <row r="75" spans="1:12" ht="12.75" customHeight="1" x14ac:dyDescent="0.2">
      <c r="A75" s="221">
        <v>68</v>
      </c>
      <c r="B75" s="262" t="s">
        <v>591</v>
      </c>
      <c r="C75" s="278">
        <v>465</v>
      </c>
      <c r="D75" s="266">
        <v>5580</v>
      </c>
      <c r="E75" s="266">
        <v>465</v>
      </c>
      <c r="F75" s="266">
        <v>432.45</v>
      </c>
      <c r="G75" s="266">
        <v>418.5</v>
      </c>
      <c r="H75" s="266">
        <v>6895.95</v>
      </c>
      <c r="I75" s="261">
        <v>0</v>
      </c>
      <c r="J75" s="266">
        <v>0</v>
      </c>
      <c r="K75" s="266">
        <v>0</v>
      </c>
      <c r="L75" s="266">
        <v>0</v>
      </c>
    </row>
    <row r="76" spans="1:12" ht="12.75" customHeight="1" x14ac:dyDescent="0.2">
      <c r="A76" s="221">
        <v>69</v>
      </c>
      <c r="B76" s="262" t="s">
        <v>591</v>
      </c>
      <c r="C76" s="278">
        <v>465</v>
      </c>
      <c r="D76" s="266">
        <v>5580</v>
      </c>
      <c r="E76" s="266">
        <v>465</v>
      </c>
      <c r="F76" s="266">
        <v>432.45</v>
      </c>
      <c r="G76" s="266">
        <v>418.5</v>
      </c>
      <c r="H76" s="266">
        <v>6895.95</v>
      </c>
      <c r="J76" s="266"/>
      <c r="K76" s="266"/>
      <c r="L76" s="266"/>
    </row>
    <row r="77" spans="1:12" ht="12.75" customHeight="1" x14ac:dyDescent="0.2">
      <c r="A77" s="221">
        <v>70</v>
      </c>
      <c r="B77" s="262" t="s">
        <v>591</v>
      </c>
      <c r="C77" s="278">
        <v>465</v>
      </c>
      <c r="D77" s="266">
        <v>5580</v>
      </c>
      <c r="E77" s="266">
        <v>465</v>
      </c>
      <c r="F77" s="266">
        <v>432.45</v>
      </c>
      <c r="G77" s="266">
        <v>418.5</v>
      </c>
      <c r="H77" s="266">
        <v>6895.95</v>
      </c>
      <c r="J77" s="266"/>
      <c r="K77" s="266"/>
      <c r="L77" s="266"/>
    </row>
    <row r="78" spans="1:12" ht="12.75" customHeight="1" x14ac:dyDescent="0.2">
      <c r="A78" s="221">
        <v>71</v>
      </c>
      <c r="B78" s="222" t="s">
        <v>441</v>
      </c>
      <c r="C78" s="258">
        <v>6467</v>
      </c>
      <c r="D78" s="266">
        <v>77604</v>
      </c>
      <c r="E78" s="266">
        <v>6467</v>
      </c>
      <c r="F78" s="266">
        <v>6014.31</v>
      </c>
      <c r="G78" s="266">
        <v>900</v>
      </c>
      <c r="H78" s="266">
        <v>90985.31</v>
      </c>
      <c r="I78" s="261">
        <v>0</v>
      </c>
      <c r="J78" s="266">
        <v>0</v>
      </c>
      <c r="K78" s="266">
        <v>0</v>
      </c>
      <c r="L78" s="266">
        <v>0</v>
      </c>
    </row>
    <row r="79" spans="1:12" ht="12.75" customHeight="1" x14ac:dyDescent="0.2">
      <c r="A79" s="221">
        <v>72</v>
      </c>
      <c r="B79" s="222" t="s">
        <v>176</v>
      </c>
      <c r="C79" s="258">
        <v>600</v>
      </c>
      <c r="D79" s="266">
        <v>7200</v>
      </c>
      <c r="E79" s="266">
        <v>600</v>
      </c>
      <c r="F79" s="266">
        <v>558</v>
      </c>
      <c r="G79" s="266">
        <v>540</v>
      </c>
      <c r="H79" s="266">
        <v>8898</v>
      </c>
      <c r="I79" s="261">
        <v>0</v>
      </c>
      <c r="J79" s="266">
        <v>0</v>
      </c>
      <c r="K79" s="266">
        <v>0</v>
      </c>
      <c r="L79" s="266">
        <v>0</v>
      </c>
    </row>
    <row r="80" spans="1:12" ht="12.75" customHeight="1" x14ac:dyDescent="0.2">
      <c r="A80" s="221">
        <v>73</v>
      </c>
      <c r="B80" s="222" t="s">
        <v>176</v>
      </c>
      <c r="C80" s="258">
        <v>475</v>
      </c>
      <c r="D80" s="266">
        <v>5700</v>
      </c>
      <c r="E80" s="266">
        <v>475</v>
      </c>
      <c r="F80" s="266">
        <v>441.75</v>
      </c>
      <c r="G80" s="266">
        <v>427.5</v>
      </c>
      <c r="H80" s="266">
        <v>7044.25</v>
      </c>
      <c r="I80" s="261">
        <v>0</v>
      </c>
      <c r="J80" s="266">
        <v>0</v>
      </c>
      <c r="K80" s="266">
        <v>0</v>
      </c>
      <c r="L80" s="266">
        <v>0</v>
      </c>
    </row>
    <row r="81" spans="1:12" ht="12.75" customHeight="1" x14ac:dyDescent="0.2">
      <c r="A81" s="221">
        <v>74</v>
      </c>
      <c r="B81" s="222" t="s">
        <v>176</v>
      </c>
      <c r="C81" s="258">
        <v>475</v>
      </c>
      <c r="D81" s="266">
        <v>5700</v>
      </c>
      <c r="E81" s="266">
        <v>475</v>
      </c>
      <c r="F81" s="266">
        <v>441.75</v>
      </c>
      <c r="G81" s="266">
        <v>427.5</v>
      </c>
      <c r="H81" s="266">
        <v>7044.25</v>
      </c>
      <c r="I81" s="261">
        <v>0</v>
      </c>
      <c r="J81" s="266">
        <v>0</v>
      </c>
      <c r="K81" s="266">
        <v>0</v>
      </c>
      <c r="L81" s="266">
        <v>0</v>
      </c>
    </row>
    <row r="82" spans="1:12" ht="12.75" customHeight="1" x14ac:dyDescent="0.2">
      <c r="A82" s="221">
        <v>75</v>
      </c>
      <c r="B82" s="222" t="s">
        <v>176</v>
      </c>
      <c r="C82" s="229">
        <v>400</v>
      </c>
      <c r="D82" s="266">
        <v>4800</v>
      </c>
      <c r="E82" s="266">
        <v>400</v>
      </c>
      <c r="F82" s="266">
        <v>372</v>
      </c>
      <c r="G82" s="266">
        <v>360</v>
      </c>
      <c r="H82" s="266">
        <v>5932</v>
      </c>
      <c r="I82" s="261">
        <v>0</v>
      </c>
      <c r="J82" s="266">
        <v>0</v>
      </c>
      <c r="K82" s="266">
        <v>0</v>
      </c>
      <c r="L82" s="266">
        <v>0</v>
      </c>
    </row>
    <row r="83" spans="1:12" ht="12.75" customHeight="1" x14ac:dyDescent="0.2">
      <c r="A83" s="221">
        <v>76</v>
      </c>
      <c r="B83" s="259" t="s">
        <v>176</v>
      </c>
      <c r="C83" s="258">
        <v>550</v>
      </c>
      <c r="D83" s="266">
        <v>6600</v>
      </c>
      <c r="E83" s="266">
        <v>550</v>
      </c>
      <c r="F83" s="266">
        <v>511.5</v>
      </c>
      <c r="G83" s="266">
        <v>495</v>
      </c>
      <c r="H83" s="266">
        <v>8156.5</v>
      </c>
      <c r="I83" s="261">
        <v>0</v>
      </c>
      <c r="J83" s="266">
        <v>0</v>
      </c>
      <c r="K83" s="266">
        <v>0</v>
      </c>
      <c r="L83" s="266">
        <v>0</v>
      </c>
    </row>
    <row r="84" spans="1:12" ht="12.75" customHeight="1" x14ac:dyDescent="0.2">
      <c r="A84" s="221">
        <v>77</v>
      </c>
      <c r="B84" s="222" t="s">
        <v>176</v>
      </c>
      <c r="C84" s="258">
        <v>600</v>
      </c>
      <c r="D84" s="266">
        <v>7200</v>
      </c>
      <c r="E84" s="266">
        <v>600</v>
      </c>
      <c r="F84" s="266">
        <v>558</v>
      </c>
      <c r="G84" s="266">
        <v>540</v>
      </c>
      <c r="H84" s="266">
        <v>8898</v>
      </c>
      <c r="I84" s="261">
        <v>0</v>
      </c>
      <c r="J84" s="266">
        <v>0</v>
      </c>
      <c r="K84" s="266">
        <v>0</v>
      </c>
      <c r="L84" s="266">
        <v>0</v>
      </c>
    </row>
    <row r="85" spans="1:12" ht="12.75" customHeight="1" x14ac:dyDescent="0.2">
      <c r="A85" s="221">
        <v>78</v>
      </c>
      <c r="B85" s="222" t="s">
        <v>176</v>
      </c>
      <c r="C85" s="258">
        <v>525</v>
      </c>
      <c r="D85" s="266">
        <v>6300</v>
      </c>
      <c r="E85" s="266">
        <v>525</v>
      </c>
      <c r="F85" s="266">
        <v>488.25</v>
      </c>
      <c r="G85" s="266">
        <v>472.5</v>
      </c>
      <c r="H85" s="266">
        <v>7785.75</v>
      </c>
      <c r="I85" s="261">
        <v>0</v>
      </c>
      <c r="J85" s="266">
        <v>0</v>
      </c>
      <c r="K85" s="266">
        <v>0</v>
      </c>
      <c r="L85" s="266">
        <v>0</v>
      </c>
    </row>
    <row r="86" spans="1:12" ht="12.75" customHeight="1" x14ac:dyDescent="0.2">
      <c r="A86" s="221">
        <v>79</v>
      </c>
      <c r="B86" s="222" t="s">
        <v>176</v>
      </c>
      <c r="C86" s="258">
        <v>525</v>
      </c>
      <c r="D86" s="266">
        <v>6300</v>
      </c>
      <c r="E86" s="266">
        <v>525</v>
      </c>
      <c r="F86" s="266">
        <v>488.25</v>
      </c>
      <c r="G86" s="266">
        <v>472.5</v>
      </c>
      <c r="H86" s="266">
        <v>7785.75</v>
      </c>
      <c r="I86" s="261">
        <v>0</v>
      </c>
      <c r="J86" s="266">
        <v>0</v>
      </c>
      <c r="K86" s="266">
        <v>0</v>
      </c>
      <c r="L86" s="266">
        <v>0</v>
      </c>
    </row>
    <row r="87" spans="1:12" ht="12.75" customHeight="1" x14ac:dyDescent="0.2">
      <c r="A87" s="221">
        <v>80</v>
      </c>
      <c r="B87" s="222" t="s">
        <v>176</v>
      </c>
      <c r="C87" s="258">
        <v>500</v>
      </c>
      <c r="D87" s="266">
        <v>6000</v>
      </c>
      <c r="E87" s="266">
        <v>500</v>
      </c>
      <c r="F87" s="266">
        <v>465</v>
      </c>
      <c r="G87" s="266">
        <v>450</v>
      </c>
      <c r="H87" s="266">
        <v>7415</v>
      </c>
      <c r="I87" s="261">
        <v>0</v>
      </c>
      <c r="J87" s="266">
        <v>0</v>
      </c>
      <c r="K87" s="266">
        <v>0</v>
      </c>
      <c r="L87" s="266">
        <v>0</v>
      </c>
    </row>
    <row r="88" spans="1:12" ht="12.75" customHeight="1" x14ac:dyDescent="0.2">
      <c r="A88" s="221">
        <v>81</v>
      </c>
      <c r="B88" s="222" t="s">
        <v>176</v>
      </c>
      <c r="C88" s="258">
        <v>500</v>
      </c>
      <c r="D88" s="266">
        <v>6000</v>
      </c>
      <c r="E88" s="266">
        <v>500</v>
      </c>
      <c r="F88" s="266">
        <v>465</v>
      </c>
      <c r="G88" s="266">
        <v>450</v>
      </c>
      <c r="H88" s="266">
        <v>7415</v>
      </c>
      <c r="I88" s="261">
        <v>0</v>
      </c>
      <c r="J88" s="266">
        <v>0</v>
      </c>
      <c r="K88" s="266">
        <v>0</v>
      </c>
      <c r="L88" s="266">
        <v>0</v>
      </c>
    </row>
    <row r="89" spans="1:12" ht="12.75" customHeight="1" x14ac:dyDescent="0.2">
      <c r="A89" s="221">
        <v>82</v>
      </c>
      <c r="B89" s="222" t="s">
        <v>176</v>
      </c>
      <c r="C89" s="258">
        <v>350</v>
      </c>
      <c r="D89" s="266">
        <v>4200</v>
      </c>
      <c r="E89" s="266">
        <v>350</v>
      </c>
      <c r="F89" s="266">
        <v>325.5</v>
      </c>
      <c r="G89" s="266">
        <v>315</v>
      </c>
      <c r="H89" s="266">
        <v>5190.5</v>
      </c>
      <c r="I89" s="261">
        <v>0</v>
      </c>
      <c r="J89" s="266">
        <v>0</v>
      </c>
      <c r="K89" s="266">
        <v>0</v>
      </c>
      <c r="L89" s="266">
        <v>0</v>
      </c>
    </row>
    <row r="90" spans="1:12" ht="12.75" customHeight="1" x14ac:dyDescent="0.2">
      <c r="A90" s="221">
        <v>83</v>
      </c>
      <c r="B90" s="222" t="s">
        <v>176</v>
      </c>
      <c r="C90" s="228">
        <v>350</v>
      </c>
      <c r="D90" s="266">
        <v>4200</v>
      </c>
      <c r="E90" s="266">
        <v>350</v>
      </c>
      <c r="F90" s="266">
        <v>325.5</v>
      </c>
      <c r="G90" s="266">
        <v>315</v>
      </c>
      <c r="H90" s="266">
        <v>5190.5</v>
      </c>
      <c r="I90" s="261">
        <v>0</v>
      </c>
      <c r="J90" s="266">
        <v>0</v>
      </c>
      <c r="K90" s="266">
        <v>0</v>
      </c>
      <c r="L90" s="266">
        <v>0</v>
      </c>
    </row>
    <row r="91" spans="1:12" ht="12.75" customHeight="1" x14ac:dyDescent="0.2">
      <c r="A91" s="221">
        <v>84</v>
      </c>
      <c r="B91" s="222" t="s">
        <v>176</v>
      </c>
      <c r="C91" s="229">
        <v>457.54</v>
      </c>
      <c r="D91" s="266">
        <v>5490.4800000000005</v>
      </c>
      <c r="E91" s="266">
        <v>457.54</v>
      </c>
      <c r="F91" s="266" t="s">
        <v>1023</v>
      </c>
      <c r="G91" s="266">
        <v>823.58</v>
      </c>
      <c r="H91" s="266">
        <v>6771.6</v>
      </c>
      <c r="I91" s="261">
        <v>0</v>
      </c>
      <c r="J91" s="266">
        <v>0</v>
      </c>
      <c r="K91" s="266">
        <v>0</v>
      </c>
      <c r="L91" s="266">
        <v>0</v>
      </c>
    </row>
    <row r="92" spans="1:12" ht="12.75" customHeight="1" x14ac:dyDescent="0.2">
      <c r="A92" s="221">
        <v>85</v>
      </c>
      <c r="B92" s="222" t="s">
        <v>176</v>
      </c>
      <c r="C92" s="229">
        <v>450</v>
      </c>
      <c r="D92" s="266">
        <v>5400</v>
      </c>
      <c r="E92" s="266">
        <v>450</v>
      </c>
      <c r="F92" s="266">
        <v>418.5</v>
      </c>
      <c r="G92" s="266">
        <v>405</v>
      </c>
      <c r="H92" s="266">
        <v>6673.5</v>
      </c>
      <c r="J92" s="266"/>
      <c r="K92" s="266"/>
      <c r="L92" s="266"/>
    </row>
    <row r="93" spans="1:12" ht="12.75" customHeight="1" x14ac:dyDescent="0.2">
      <c r="A93" s="221">
        <v>86</v>
      </c>
      <c r="B93" s="222" t="s">
        <v>176</v>
      </c>
      <c r="C93" s="229">
        <v>500</v>
      </c>
      <c r="D93" s="266">
        <v>6000</v>
      </c>
      <c r="E93" s="266">
        <v>500</v>
      </c>
      <c r="F93" s="266">
        <v>465</v>
      </c>
      <c r="G93" s="266">
        <v>450</v>
      </c>
      <c r="H93" s="266">
        <v>7415</v>
      </c>
      <c r="J93" s="266"/>
      <c r="K93" s="266"/>
      <c r="L93" s="266"/>
    </row>
    <row r="94" spans="1:12" ht="12.75" customHeight="1" x14ac:dyDescent="0.2">
      <c r="A94" s="221">
        <v>87</v>
      </c>
      <c r="B94" s="222" t="s">
        <v>176</v>
      </c>
      <c r="C94" s="229">
        <v>500</v>
      </c>
      <c r="D94" s="266">
        <v>6000</v>
      </c>
      <c r="E94" s="266">
        <v>500</v>
      </c>
      <c r="F94" s="266">
        <v>465</v>
      </c>
      <c r="G94" s="266">
        <v>450</v>
      </c>
      <c r="H94" s="266">
        <v>7415</v>
      </c>
      <c r="J94" s="266"/>
      <c r="K94" s="266"/>
      <c r="L94" s="266"/>
    </row>
    <row r="95" spans="1:12" ht="12.75" customHeight="1" x14ac:dyDescent="0.2">
      <c r="A95" s="221">
        <v>88</v>
      </c>
      <c r="B95" s="259" t="s">
        <v>176</v>
      </c>
      <c r="C95" s="258">
        <v>450</v>
      </c>
      <c r="D95" s="266">
        <v>5400</v>
      </c>
      <c r="E95" s="266">
        <v>450</v>
      </c>
      <c r="F95" s="266">
        <v>418.5</v>
      </c>
      <c r="G95" s="266">
        <v>405</v>
      </c>
      <c r="H95" s="266">
        <v>6673.5</v>
      </c>
      <c r="J95" s="266"/>
      <c r="K95" s="266"/>
      <c r="L95" s="266"/>
    </row>
    <row r="96" spans="1:12" ht="12.75" customHeight="1" x14ac:dyDescent="0.2">
      <c r="A96" s="221">
        <v>89</v>
      </c>
      <c r="B96" s="259" t="s">
        <v>176</v>
      </c>
      <c r="C96" s="258">
        <v>450</v>
      </c>
      <c r="D96" s="266">
        <v>5400</v>
      </c>
      <c r="E96" s="266">
        <v>450</v>
      </c>
      <c r="F96" s="266">
        <v>418.5</v>
      </c>
      <c r="G96" s="266">
        <v>405</v>
      </c>
      <c r="H96" s="266">
        <v>6673.5</v>
      </c>
      <c r="J96" s="266"/>
      <c r="K96" s="266"/>
      <c r="L96" s="266"/>
    </row>
    <row r="97" spans="1:12" ht="12.75" customHeight="1" x14ac:dyDescent="0.2">
      <c r="A97" s="221">
        <v>90</v>
      </c>
      <c r="B97" s="259" t="s">
        <v>176</v>
      </c>
      <c r="C97" s="258">
        <v>450</v>
      </c>
      <c r="D97" s="266">
        <v>5400</v>
      </c>
      <c r="E97" s="266">
        <v>450</v>
      </c>
      <c r="F97" s="266">
        <v>418.5</v>
      </c>
      <c r="G97" s="266">
        <v>405</v>
      </c>
      <c r="H97" s="266">
        <v>6673.5</v>
      </c>
      <c r="J97" s="266"/>
      <c r="K97" s="266"/>
      <c r="L97" s="266"/>
    </row>
    <row r="98" spans="1:12" ht="12.75" customHeight="1" x14ac:dyDescent="0.2">
      <c r="A98" s="221">
        <v>91</v>
      </c>
      <c r="B98" s="259" t="s">
        <v>176</v>
      </c>
      <c r="C98" s="258">
        <v>450</v>
      </c>
      <c r="D98" s="266">
        <v>5400</v>
      </c>
      <c r="E98" s="266">
        <v>450</v>
      </c>
      <c r="F98" s="266">
        <v>418.5</v>
      </c>
      <c r="G98" s="266">
        <v>405</v>
      </c>
      <c r="H98" s="266">
        <v>6673.5</v>
      </c>
      <c r="J98" s="266"/>
      <c r="K98" s="266"/>
      <c r="L98" s="266"/>
    </row>
    <row r="99" spans="1:12" ht="12.75" customHeight="1" x14ac:dyDescent="0.2">
      <c r="A99" s="221">
        <v>92</v>
      </c>
      <c r="B99" s="259" t="s">
        <v>176</v>
      </c>
      <c r="C99" s="258">
        <v>800</v>
      </c>
      <c r="D99" s="266">
        <v>9600</v>
      </c>
      <c r="E99" s="266">
        <v>800</v>
      </c>
      <c r="F99" s="266">
        <v>744</v>
      </c>
      <c r="G99" s="266">
        <v>720</v>
      </c>
      <c r="H99" s="266">
        <v>11864</v>
      </c>
      <c r="J99" s="266"/>
      <c r="K99" s="266"/>
      <c r="L99" s="266"/>
    </row>
    <row r="100" spans="1:12" ht="12.75" customHeight="1" x14ac:dyDescent="0.2">
      <c r="A100" s="221">
        <v>93</v>
      </c>
      <c r="B100" s="259" t="s">
        <v>176</v>
      </c>
      <c r="C100" s="258">
        <v>465</v>
      </c>
      <c r="D100" s="266">
        <v>5580</v>
      </c>
      <c r="E100" s="266">
        <v>465</v>
      </c>
      <c r="F100" s="266">
        <v>432.45</v>
      </c>
      <c r="G100" s="266">
        <v>418.5</v>
      </c>
      <c r="H100" s="266">
        <v>6895.95</v>
      </c>
      <c r="J100" s="266"/>
      <c r="K100" s="266"/>
      <c r="L100" s="266"/>
    </row>
    <row r="101" spans="1:12" ht="12.75" customHeight="1" x14ac:dyDescent="0.2">
      <c r="A101" s="221">
        <v>94</v>
      </c>
      <c r="B101" s="259" t="s">
        <v>176</v>
      </c>
      <c r="C101" s="258">
        <v>400</v>
      </c>
      <c r="D101" s="266">
        <v>4800</v>
      </c>
      <c r="E101" s="266">
        <v>400</v>
      </c>
      <c r="F101" s="266">
        <v>372</v>
      </c>
      <c r="G101" s="266">
        <v>360</v>
      </c>
      <c r="H101" s="266">
        <v>5932</v>
      </c>
      <c r="J101" s="266"/>
      <c r="K101" s="266"/>
      <c r="L101" s="266"/>
    </row>
    <row r="102" spans="1:12" ht="12.75" customHeight="1" x14ac:dyDescent="0.2">
      <c r="A102" s="221">
        <v>95</v>
      </c>
      <c r="B102" s="259" t="s">
        <v>176</v>
      </c>
      <c r="C102" s="258">
        <v>400</v>
      </c>
      <c r="D102" s="266">
        <v>4800</v>
      </c>
      <c r="E102" s="266">
        <v>400</v>
      </c>
      <c r="F102" s="266">
        <v>372</v>
      </c>
      <c r="G102" s="266">
        <v>360</v>
      </c>
      <c r="H102" s="266">
        <v>5932</v>
      </c>
      <c r="J102" s="266"/>
      <c r="K102" s="266"/>
      <c r="L102" s="266"/>
    </row>
    <row r="103" spans="1:12" ht="12.75" customHeight="1" x14ac:dyDescent="0.2">
      <c r="A103" s="221">
        <v>96</v>
      </c>
      <c r="B103" s="259" t="s">
        <v>176</v>
      </c>
      <c r="C103" s="258">
        <v>400</v>
      </c>
      <c r="D103" s="266">
        <v>4800</v>
      </c>
      <c r="E103" s="266">
        <v>400</v>
      </c>
      <c r="F103" s="266">
        <v>372</v>
      </c>
      <c r="G103" s="266">
        <v>360</v>
      </c>
      <c r="H103" s="266">
        <v>5932</v>
      </c>
      <c r="J103" s="266"/>
      <c r="K103" s="266"/>
      <c r="L103" s="266"/>
    </row>
    <row r="104" spans="1:12" ht="12.75" customHeight="1" x14ac:dyDescent="0.2">
      <c r="A104" s="221">
        <v>97</v>
      </c>
      <c r="B104" s="259" t="s">
        <v>176</v>
      </c>
      <c r="C104" s="258">
        <v>375</v>
      </c>
      <c r="D104" s="266">
        <v>4500</v>
      </c>
      <c r="E104" s="266">
        <v>375</v>
      </c>
      <c r="F104" s="266">
        <v>348.75</v>
      </c>
      <c r="G104" s="266">
        <v>337.5</v>
      </c>
      <c r="H104" s="266">
        <v>5561.25</v>
      </c>
      <c r="J104" s="266"/>
      <c r="K104" s="266"/>
      <c r="L104" s="266"/>
    </row>
    <row r="105" spans="1:12" ht="12.75" customHeight="1" x14ac:dyDescent="0.2">
      <c r="A105" s="221">
        <v>98</v>
      </c>
      <c r="B105" s="222" t="s">
        <v>176</v>
      </c>
      <c r="C105" s="229">
        <v>500</v>
      </c>
      <c r="D105" s="266">
        <v>6000</v>
      </c>
      <c r="E105" s="266">
        <v>500</v>
      </c>
      <c r="F105" s="266">
        <v>465</v>
      </c>
      <c r="G105" s="266">
        <v>450</v>
      </c>
      <c r="H105" s="266">
        <v>7415</v>
      </c>
      <c r="J105" s="266"/>
      <c r="K105" s="266"/>
      <c r="L105" s="266"/>
    </row>
    <row r="106" spans="1:12" ht="12.75" customHeight="1" x14ac:dyDescent="0.2">
      <c r="A106" s="221">
        <v>99</v>
      </c>
      <c r="B106" s="222" t="s">
        <v>176</v>
      </c>
      <c r="C106" s="229">
        <v>500</v>
      </c>
      <c r="D106" s="266">
        <v>6000</v>
      </c>
      <c r="E106" s="266">
        <v>500</v>
      </c>
      <c r="F106" s="266">
        <v>465</v>
      </c>
      <c r="G106" s="266">
        <v>450</v>
      </c>
      <c r="H106" s="266">
        <v>7415</v>
      </c>
      <c r="J106" s="266"/>
      <c r="K106" s="266"/>
      <c r="L106" s="266"/>
    </row>
    <row r="107" spans="1:12" ht="12.75" customHeight="1" x14ac:dyDescent="0.2">
      <c r="A107" s="221">
        <v>100</v>
      </c>
      <c r="B107" s="222" t="s">
        <v>176</v>
      </c>
      <c r="C107" s="229">
        <v>450</v>
      </c>
      <c r="D107" s="266">
        <v>5400</v>
      </c>
      <c r="E107" s="266">
        <v>450</v>
      </c>
      <c r="F107" s="266">
        <v>418.5</v>
      </c>
      <c r="G107" s="266">
        <v>405</v>
      </c>
      <c r="H107" s="266">
        <v>6673.5</v>
      </c>
      <c r="J107" s="266"/>
      <c r="K107" s="266"/>
      <c r="L107" s="266"/>
    </row>
    <row r="108" spans="1:12" ht="12.75" customHeight="1" x14ac:dyDescent="0.2">
      <c r="A108" s="221">
        <v>101</v>
      </c>
      <c r="B108" s="222" t="s">
        <v>176</v>
      </c>
      <c r="C108" s="228">
        <v>400</v>
      </c>
      <c r="D108" s="266">
        <v>4800</v>
      </c>
      <c r="E108" s="266">
        <v>400</v>
      </c>
      <c r="F108" s="266">
        <v>372</v>
      </c>
      <c r="G108" s="266">
        <v>360</v>
      </c>
      <c r="H108" s="266">
        <v>5932</v>
      </c>
      <c r="J108" s="266"/>
      <c r="K108" s="266"/>
      <c r="L108" s="266"/>
    </row>
    <row r="109" spans="1:12" ht="12.75" customHeight="1" x14ac:dyDescent="0.2">
      <c r="A109" s="221">
        <v>102</v>
      </c>
      <c r="B109" s="222" t="s">
        <v>176</v>
      </c>
      <c r="C109" s="229">
        <v>150</v>
      </c>
      <c r="D109" s="266">
        <v>1800</v>
      </c>
      <c r="E109" s="266">
        <v>150</v>
      </c>
      <c r="F109" s="266">
        <v>139.5</v>
      </c>
      <c r="G109" s="266">
        <v>135</v>
      </c>
      <c r="H109" s="266">
        <v>2224.5</v>
      </c>
      <c r="J109" s="266"/>
      <c r="K109" s="266"/>
      <c r="L109" s="266"/>
    </row>
    <row r="110" spans="1:12" ht="12.75" customHeight="1" x14ac:dyDescent="0.2">
      <c r="A110" s="221">
        <v>103</v>
      </c>
      <c r="B110" s="222" t="s">
        <v>176</v>
      </c>
      <c r="C110" s="229">
        <v>350</v>
      </c>
      <c r="D110" s="266">
        <v>4200</v>
      </c>
      <c r="E110" s="266">
        <v>350</v>
      </c>
      <c r="F110" s="266">
        <v>325.5</v>
      </c>
      <c r="G110" s="266">
        <v>315</v>
      </c>
      <c r="H110" s="266">
        <v>5190.5</v>
      </c>
      <c r="J110" s="266"/>
      <c r="K110" s="266"/>
      <c r="L110" s="266"/>
    </row>
    <row r="111" spans="1:12" ht="12.75" customHeight="1" x14ac:dyDescent="0.2">
      <c r="A111" s="221">
        <v>104</v>
      </c>
      <c r="B111" s="257" t="s">
        <v>176</v>
      </c>
      <c r="C111" s="229">
        <v>375</v>
      </c>
      <c r="D111" s="266">
        <v>4500</v>
      </c>
      <c r="E111" s="266">
        <v>375</v>
      </c>
      <c r="F111" s="266">
        <v>348.75</v>
      </c>
      <c r="G111" s="266">
        <v>337.5</v>
      </c>
      <c r="H111" s="266">
        <v>5561.25</v>
      </c>
      <c r="J111" s="266"/>
      <c r="K111" s="266"/>
      <c r="L111" s="266"/>
    </row>
    <row r="112" spans="1:12" ht="12.75" customHeight="1" x14ac:dyDescent="0.2">
      <c r="A112" s="221">
        <v>105</v>
      </c>
      <c r="B112" s="222" t="s">
        <v>176</v>
      </c>
      <c r="C112" s="229">
        <v>475</v>
      </c>
      <c r="D112" s="266">
        <v>5700</v>
      </c>
      <c r="E112" s="266">
        <v>475</v>
      </c>
      <c r="F112" s="266">
        <v>441.75</v>
      </c>
      <c r="G112" s="266">
        <v>427.5</v>
      </c>
      <c r="H112" s="266">
        <v>7044.25</v>
      </c>
      <c r="J112" s="266"/>
      <c r="K112" s="266"/>
      <c r="L112" s="266"/>
    </row>
    <row r="113" spans="1:12" ht="12.75" customHeight="1" x14ac:dyDescent="0.2">
      <c r="A113" s="221">
        <v>106</v>
      </c>
      <c r="B113" s="224" t="s">
        <v>176</v>
      </c>
      <c r="C113" s="229">
        <v>500</v>
      </c>
      <c r="D113" s="266">
        <v>6000</v>
      </c>
      <c r="E113" s="266">
        <v>500</v>
      </c>
      <c r="F113" s="266">
        <v>465</v>
      </c>
      <c r="G113" s="266">
        <v>450</v>
      </c>
      <c r="H113" s="266">
        <v>7415</v>
      </c>
      <c r="J113" s="266"/>
      <c r="K113" s="266"/>
      <c r="L113" s="266"/>
    </row>
    <row r="114" spans="1:12" ht="12.75" customHeight="1" x14ac:dyDescent="0.2">
      <c r="A114" s="221">
        <v>107</v>
      </c>
      <c r="B114" s="224" t="s">
        <v>176</v>
      </c>
      <c r="C114" s="229">
        <v>450</v>
      </c>
      <c r="D114" s="266">
        <v>5400</v>
      </c>
      <c r="E114" s="266">
        <v>450</v>
      </c>
      <c r="F114" s="266">
        <v>418.5</v>
      </c>
      <c r="G114" s="266">
        <v>405</v>
      </c>
      <c r="H114" s="266">
        <v>6673.5</v>
      </c>
      <c r="J114" s="266"/>
      <c r="K114" s="266"/>
      <c r="L114" s="266"/>
    </row>
    <row r="115" spans="1:12" ht="12.75" customHeight="1" x14ac:dyDescent="0.2">
      <c r="A115" s="221">
        <v>108</v>
      </c>
      <c r="B115" s="260" t="s">
        <v>176</v>
      </c>
      <c r="C115" s="229">
        <v>450</v>
      </c>
      <c r="D115" s="266">
        <v>5400</v>
      </c>
      <c r="E115" s="266">
        <v>450</v>
      </c>
      <c r="F115" s="266">
        <v>418.5</v>
      </c>
      <c r="G115" s="266">
        <v>405</v>
      </c>
      <c r="H115" s="266">
        <v>6673.5</v>
      </c>
      <c r="J115" s="266"/>
      <c r="K115" s="266"/>
      <c r="L115" s="266"/>
    </row>
    <row r="116" spans="1:12" ht="12.75" customHeight="1" x14ac:dyDescent="0.2">
      <c r="A116" s="221">
        <v>109</v>
      </c>
      <c r="B116" s="260" t="s">
        <v>176</v>
      </c>
      <c r="C116" s="229">
        <v>500</v>
      </c>
      <c r="D116" s="266">
        <v>6000</v>
      </c>
      <c r="E116" s="266">
        <v>500</v>
      </c>
      <c r="F116" s="266">
        <v>465</v>
      </c>
      <c r="G116" s="266">
        <v>450</v>
      </c>
      <c r="H116" s="266">
        <v>7415</v>
      </c>
      <c r="J116" s="266"/>
      <c r="K116" s="266"/>
      <c r="L116" s="266"/>
    </row>
    <row r="117" spans="1:12" ht="12.75" customHeight="1" x14ac:dyDescent="0.2">
      <c r="A117" s="221">
        <v>110</v>
      </c>
      <c r="B117" s="262" t="s">
        <v>176</v>
      </c>
      <c r="C117" s="278">
        <v>375</v>
      </c>
      <c r="D117" s="266">
        <v>4500</v>
      </c>
      <c r="E117" s="266">
        <v>375</v>
      </c>
      <c r="F117" s="266">
        <v>348.75</v>
      </c>
      <c r="G117" s="266">
        <v>337.5</v>
      </c>
      <c r="H117" s="266">
        <v>5561.25</v>
      </c>
      <c r="J117" s="266"/>
      <c r="K117" s="266"/>
      <c r="L117" s="266"/>
    </row>
    <row r="118" spans="1:12" ht="12.75" customHeight="1" x14ac:dyDescent="0.2">
      <c r="A118" s="221">
        <v>111</v>
      </c>
      <c r="B118" s="262" t="s">
        <v>176</v>
      </c>
      <c r="C118" s="278">
        <v>450</v>
      </c>
      <c r="D118" s="266">
        <v>5400</v>
      </c>
      <c r="E118" s="266">
        <v>450</v>
      </c>
      <c r="F118" s="266">
        <v>418.5</v>
      </c>
      <c r="G118" s="266">
        <v>405</v>
      </c>
      <c r="H118" s="266">
        <v>6673.5</v>
      </c>
      <c r="I118" s="261">
        <v>0</v>
      </c>
      <c r="J118" s="266">
        <v>0</v>
      </c>
      <c r="K118" s="266">
        <v>0</v>
      </c>
      <c r="L118" s="266">
        <v>0</v>
      </c>
    </row>
    <row r="119" spans="1:12" ht="12.75" customHeight="1" x14ac:dyDescent="0.2">
      <c r="A119" s="221">
        <v>112</v>
      </c>
      <c r="B119" s="222" t="s">
        <v>176</v>
      </c>
      <c r="C119" s="229">
        <v>375</v>
      </c>
      <c r="D119" s="266">
        <v>4500</v>
      </c>
      <c r="E119" s="266">
        <v>375</v>
      </c>
      <c r="F119" s="266">
        <v>348.75</v>
      </c>
      <c r="G119" s="266">
        <v>337.5</v>
      </c>
      <c r="H119" s="266">
        <v>5561.25</v>
      </c>
      <c r="I119" s="261">
        <v>0</v>
      </c>
      <c r="J119" s="266">
        <v>0</v>
      </c>
      <c r="K119" s="266">
        <v>0</v>
      </c>
      <c r="L119" s="266">
        <v>0</v>
      </c>
    </row>
    <row r="120" spans="1:12" ht="12.75" customHeight="1" x14ac:dyDescent="0.2">
      <c r="A120" s="221">
        <v>113</v>
      </c>
      <c r="B120" s="222" t="s">
        <v>176</v>
      </c>
      <c r="C120" s="229">
        <v>375</v>
      </c>
      <c r="D120" s="266">
        <v>4500</v>
      </c>
      <c r="E120" s="266">
        <v>375</v>
      </c>
      <c r="F120" s="266">
        <v>348.75</v>
      </c>
      <c r="G120" s="266">
        <v>337.5</v>
      </c>
      <c r="H120" s="266">
        <v>5561.25</v>
      </c>
      <c r="I120" s="261">
        <v>0</v>
      </c>
      <c r="J120" s="266">
        <v>0</v>
      </c>
      <c r="K120" s="266">
        <v>0</v>
      </c>
      <c r="L120" s="266">
        <v>0</v>
      </c>
    </row>
    <row r="121" spans="1:12" ht="12.75" customHeight="1" x14ac:dyDescent="0.2">
      <c r="A121" s="221">
        <v>114</v>
      </c>
      <c r="B121" s="222" t="s">
        <v>176</v>
      </c>
      <c r="C121" s="227">
        <v>350</v>
      </c>
      <c r="D121" s="266">
        <v>4200</v>
      </c>
      <c r="E121" s="266">
        <v>350</v>
      </c>
      <c r="F121" s="266">
        <v>325.5</v>
      </c>
      <c r="G121" s="266">
        <v>315</v>
      </c>
      <c r="H121" s="266">
        <v>5190.5</v>
      </c>
      <c r="I121" s="261">
        <v>0</v>
      </c>
      <c r="J121" s="266">
        <v>0</v>
      </c>
      <c r="K121" s="266">
        <v>0</v>
      </c>
      <c r="L121" s="266">
        <v>0</v>
      </c>
    </row>
    <row r="122" spans="1:12" ht="12.75" customHeight="1" x14ac:dyDescent="0.2">
      <c r="A122" s="221">
        <v>115</v>
      </c>
      <c r="B122" s="222" t="s">
        <v>450</v>
      </c>
      <c r="C122" s="229">
        <v>850</v>
      </c>
      <c r="D122" s="266">
        <v>10200</v>
      </c>
      <c r="E122" s="266">
        <v>850</v>
      </c>
      <c r="F122" s="266">
        <v>790.5</v>
      </c>
      <c r="G122" s="266">
        <v>765</v>
      </c>
      <c r="H122" s="266">
        <v>12605.5</v>
      </c>
      <c r="J122" s="266"/>
      <c r="K122" s="266"/>
      <c r="L122" s="266"/>
    </row>
    <row r="123" spans="1:12" ht="12.75" customHeight="1" x14ac:dyDescent="0.2">
      <c r="A123" s="221">
        <v>116</v>
      </c>
      <c r="B123" s="223" t="s">
        <v>892</v>
      </c>
      <c r="C123" s="227">
        <v>305</v>
      </c>
      <c r="D123" s="266">
        <v>3660</v>
      </c>
      <c r="E123" s="266">
        <v>305</v>
      </c>
      <c r="F123" s="266">
        <v>283.64999999999998</v>
      </c>
      <c r="G123" s="266">
        <v>274.5</v>
      </c>
      <c r="H123" s="266">
        <v>4523.1499999999996</v>
      </c>
      <c r="J123" s="266"/>
      <c r="K123" s="266"/>
      <c r="L123" s="266"/>
    </row>
    <row r="124" spans="1:12" ht="12.75" customHeight="1" x14ac:dyDescent="0.2">
      <c r="A124" s="221">
        <v>117</v>
      </c>
      <c r="B124" s="222" t="s">
        <v>712</v>
      </c>
      <c r="C124" s="258">
        <v>500</v>
      </c>
      <c r="D124" s="266">
        <v>6000</v>
      </c>
      <c r="E124" s="266">
        <v>500</v>
      </c>
      <c r="F124" s="266">
        <v>465</v>
      </c>
      <c r="G124" s="266">
        <v>450</v>
      </c>
      <c r="H124" s="266">
        <v>7415</v>
      </c>
      <c r="I124" s="261">
        <v>0</v>
      </c>
      <c r="J124" s="266">
        <v>0</v>
      </c>
      <c r="K124" s="266">
        <v>0</v>
      </c>
      <c r="L124" s="266">
        <v>0</v>
      </c>
    </row>
    <row r="125" spans="1:12" ht="12.75" customHeight="1" x14ac:dyDescent="0.2">
      <c r="A125" s="221">
        <v>118</v>
      </c>
      <c r="B125" s="259" t="s">
        <v>712</v>
      </c>
      <c r="C125" s="258">
        <v>375</v>
      </c>
      <c r="D125" s="266">
        <v>4500</v>
      </c>
      <c r="E125" s="266">
        <v>375</v>
      </c>
      <c r="F125" s="266">
        <v>348.75</v>
      </c>
      <c r="G125" s="266">
        <v>337.5</v>
      </c>
      <c r="H125" s="266">
        <v>5561.25</v>
      </c>
      <c r="I125" s="261">
        <v>0</v>
      </c>
      <c r="J125" s="266">
        <v>0</v>
      </c>
      <c r="K125" s="266">
        <v>0</v>
      </c>
      <c r="L125" s="266">
        <v>0</v>
      </c>
    </row>
    <row r="126" spans="1:12" ht="12.75" customHeight="1" x14ac:dyDescent="0.2">
      <c r="A126" s="221">
        <v>119</v>
      </c>
      <c r="B126" s="222" t="s">
        <v>712</v>
      </c>
      <c r="C126" s="229">
        <v>400</v>
      </c>
      <c r="D126" s="266">
        <v>4800</v>
      </c>
      <c r="E126" s="266">
        <v>400</v>
      </c>
      <c r="F126" s="266" t="s">
        <v>1023</v>
      </c>
      <c r="G126" s="266">
        <v>360</v>
      </c>
      <c r="H126" s="266">
        <v>5560</v>
      </c>
      <c r="J126" s="266"/>
      <c r="K126" s="266"/>
      <c r="L126" s="266"/>
    </row>
    <row r="127" spans="1:12" ht="12.75" customHeight="1" x14ac:dyDescent="0.2">
      <c r="A127" s="221">
        <v>120</v>
      </c>
      <c r="B127" s="262" t="s">
        <v>535</v>
      </c>
      <c r="C127" s="278">
        <v>350</v>
      </c>
      <c r="D127" s="266">
        <v>4200</v>
      </c>
      <c r="E127" s="266">
        <v>350</v>
      </c>
      <c r="F127" s="266">
        <v>325.5</v>
      </c>
      <c r="G127" s="266">
        <v>315</v>
      </c>
      <c r="H127" s="266">
        <v>5190.5</v>
      </c>
      <c r="J127" s="266"/>
      <c r="K127" s="266"/>
      <c r="L127" s="266"/>
    </row>
    <row r="128" spans="1:12" ht="12.75" customHeight="1" x14ac:dyDescent="0.2">
      <c r="A128" s="221">
        <v>121</v>
      </c>
      <c r="B128" s="262" t="s">
        <v>669</v>
      </c>
      <c r="C128" s="278">
        <v>400</v>
      </c>
      <c r="D128" s="266">
        <v>4800</v>
      </c>
      <c r="E128" s="266">
        <v>400</v>
      </c>
      <c r="F128" s="266">
        <v>372</v>
      </c>
      <c r="G128" s="266">
        <v>360</v>
      </c>
      <c r="H128" s="266">
        <v>5932</v>
      </c>
      <c r="I128" s="261">
        <v>0</v>
      </c>
      <c r="J128" s="266">
        <v>0</v>
      </c>
      <c r="K128" s="266">
        <v>0</v>
      </c>
      <c r="L128" s="266">
        <v>0</v>
      </c>
    </row>
    <row r="129" spans="1:12" ht="12.75" customHeight="1" x14ac:dyDescent="0.2">
      <c r="A129" s="221">
        <v>122</v>
      </c>
      <c r="B129" s="262" t="s">
        <v>669</v>
      </c>
      <c r="C129" s="278">
        <v>400</v>
      </c>
      <c r="D129" s="266">
        <v>4800</v>
      </c>
      <c r="E129" s="266">
        <v>400</v>
      </c>
      <c r="F129" s="266">
        <v>372</v>
      </c>
      <c r="G129" s="266">
        <v>360</v>
      </c>
      <c r="H129" s="266">
        <v>5932</v>
      </c>
      <c r="I129" s="261">
        <v>0</v>
      </c>
      <c r="J129" s="266">
        <v>0</v>
      </c>
      <c r="K129" s="266">
        <v>0</v>
      </c>
      <c r="L129" s="266">
        <v>0</v>
      </c>
    </row>
    <row r="130" spans="1:12" ht="12.75" customHeight="1" x14ac:dyDescent="0.2">
      <c r="A130" s="221">
        <v>123</v>
      </c>
      <c r="B130" s="270" t="s">
        <v>520</v>
      </c>
      <c r="C130" s="271">
        <v>400</v>
      </c>
      <c r="D130" s="266">
        <v>4800</v>
      </c>
      <c r="E130" s="266">
        <v>400</v>
      </c>
      <c r="F130" s="266">
        <v>372</v>
      </c>
      <c r="G130" s="266">
        <v>360</v>
      </c>
      <c r="H130" s="266">
        <v>5932</v>
      </c>
      <c r="I130" s="261">
        <v>0</v>
      </c>
      <c r="J130" s="266">
        <v>0</v>
      </c>
      <c r="K130" s="266">
        <v>0</v>
      </c>
      <c r="L130" s="266">
        <v>0</v>
      </c>
    </row>
    <row r="131" spans="1:12" ht="12.75" customHeight="1" x14ac:dyDescent="0.2">
      <c r="A131" s="221">
        <v>124</v>
      </c>
      <c r="B131" s="270" t="s">
        <v>520</v>
      </c>
      <c r="C131" s="271">
        <v>400</v>
      </c>
      <c r="D131" s="266">
        <v>4800</v>
      </c>
      <c r="E131" s="266">
        <v>400</v>
      </c>
      <c r="F131" s="266">
        <v>372</v>
      </c>
      <c r="G131" s="266">
        <v>360</v>
      </c>
      <c r="H131" s="266">
        <v>5932</v>
      </c>
      <c r="I131" s="261">
        <v>0</v>
      </c>
      <c r="J131" s="266">
        <v>0</v>
      </c>
      <c r="K131" s="266">
        <v>0</v>
      </c>
      <c r="L131" s="266">
        <v>0</v>
      </c>
    </row>
    <row r="132" spans="1:12" ht="12.75" customHeight="1" x14ac:dyDescent="0.2">
      <c r="A132" s="221">
        <v>125</v>
      </c>
      <c r="B132" s="270" t="s">
        <v>520</v>
      </c>
      <c r="C132" s="271">
        <v>400</v>
      </c>
      <c r="D132" s="266">
        <v>4800</v>
      </c>
      <c r="E132" s="266">
        <v>400</v>
      </c>
      <c r="F132" s="266">
        <v>372</v>
      </c>
      <c r="G132" s="266">
        <v>360</v>
      </c>
      <c r="H132" s="266">
        <v>5932</v>
      </c>
      <c r="J132" s="266"/>
      <c r="K132" s="266"/>
      <c r="L132" s="266"/>
    </row>
    <row r="133" spans="1:12" ht="12.75" customHeight="1" x14ac:dyDescent="0.2">
      <c r="A133" s="221">
        <v>126</v>
      </c>
      <c r="B133" s="270" t="s">
        <v>520</v>
      </c>
      <c r="C133" s="271">
        <v>400</v>
      </c>
      <c r="D133" s="266">
        <v>4800</v>
      </c>
      <c r="E133" s="266">
        <v>400</v>
      </c>
      <c r="F133" s="266">
        <v>372</v>
      </c>
      <c r="G133" s="266">
        <v>360</v>
      </c>
      <c r="H133" s="266">
        <v>5932</v>
      </c>
      <c r="J133" s="266"/>
      <c r="K133" s="266"/>
      <c r="L133" s="266"/>
    </row>
    <row r="134" spans="1:12" ht="12.75" customHeight="1" x14ac:dyDescent="0.2">
      <c r="A134" s="221">
        <v>127</v>
      </c>
      <c r="B134" s="270" t="s">
        <v>520</v>
      </c>
      <c r="C134" s="271">
        <v>350</v>
      </c>
      <c r="D134" s="266">
        <v>4200</v>
      </c>
      <c r="E134" s="266">
        <v>350</v>
      </c>
      <c r="F134" s="266">
        <v>325.5</v>
      </c>
      <c r="G134" s="266">
        <v>315</v>
      </c>
      <c r="H134" s="266">
        <v>5190.5</v>
      </c>
      <c r="J134" s="266"/>
      <c r="K134" s="266"/>
      <c r="L134" s="266"/>
    </row>
    <row r="135" spans="1:12" ht="12.75" customHeight="1" x14ac:dyDescent="0.2">
      <c r="A135" s="221">
        <v>128</v>
      </c>
      <c r="B135" s="270" t="s">
        <v>520</v>
      </c>
      <c r="C135" s="271">
        <v>350</v>
      </c>
      <c r="D135" s="266">
        <v>4200</v>
      </c>
      <c r="E135" s="266">
        <v>350</v>
      </c>
      <c r="F135" s="266">
        <v>325.5</v>
      </c>
      <c r="G135" s="266">
        <v>315</v>
      </c>
      <c r="H135" s="266">
        <v>5190.5</v>
      </c>
      <c r="J135" s="266"/>
      <c r="K135" s="266"/>
      <c r="L135" s="266"/>
    </row>
    <row r="136" spans="1:12" ht="12.75" customHeight="1" x14ac:dyDescent="0.2">
      <c r="A136" s="221">
        <v>129</v>
      </c>
      <c r="B136" s="270" t="s">
        <v>665</v>
      </c>
      <c r="C136" s="271">
        <v>375</v>
      </c>
      <c r="D136" s="266">
        <v>4500</v>
      </c>
      <c r="E136" s="266">
        <v>375</v>
      </c>
      <c r="F136" s="266">
        <v>348.75</v>
      </c>
      <c r="G136" s="266">
        <v>337.5</v>
      </c>
      <c r="H136" s="266">
        <v>5561.25</v>
      </c>
      <c r="J136" s="266"/>
      <c r="K136" s="266"/>
      <c r="L136" s="266"/>
    </row>
    <row r="137" spans="1:12" ht="12.75" customHeight="1" x14ac:dyDescent="0.2">
      <c r="A137" s="221">
        <v>130</v>
      </c>
      <c r="B137" s="270" t="s">
        <v>665</v>
      </c>
      <c r="C137" s="271">
        <v>350</v>
      </c>
      <c r="D137" s="266">
        <v>4200</v>
      </c>
      <c r="E137" s="266">
        <v>350</v>
      </c>
      <c r="F137" s="266">
        <v>325.5</v>
      </c>
      <c r="G137" s="266">
        <v>315</v>
      </c>
      <c r="H137" s="266">
        <v>5190.5</v>
      </c>
      <c r="J137" s="266"/>
      <c r="K137" s="266"/>
      <c r="L137" s="266"/>
    </row>
    <row r="138" spans="1:12" ht="12.75" customHeight="1" x14ac:dyDescent="0.2">
      <c r="A138" s="221">
        <v>131</v>
      </c>
      <c r="B138" s="270" t="s">
        <v>665</v>
      </c>
      <c r="C138" s="271">
        <v>400</v>
      </c>
      <c r="D138" s="266">
        <v>4800</v>
      </c>
      <c r="E138" s="266">
        <v>400</v>
      </c>
      <c r="F138" s="266">
        <v>372</v>
      </c>
      <c r="G138" s="266">
        <v>360</v>
      </c>
      <c r="H138" s="266">
        <v>5932</v>
      </c>
      <c r="J138" s="266"/>
      <c r="K138" s="266"/>
      <c r="L138" s="266"/>
    </row>
    <row r="139" spans="1:12" ht="12.75" customHeight="1" x14ac:dyDescent="0.2">
      <c r="A139" s="221">
        <v>132</v>
      </c>
      <c r="B139" s="270" t="s">
        <v>665</v>
      </c>
      <c r="C139" s="271">
        <v>375</v>
      </c>
      <c r="D139" s="266">
        <v>4500</v>
      </c>
      <c r="E139" s="266">
        <v>375</v>
      </c>
      <c r="F139" s="266">
        <v>348.75</v>
      </c>
      <c r="G139" s="266">
        <v>337.5</v>
      </c>
      <c r="H139" s="266">
        <v>5561.25</v>
      </c>
      <c r="I139" s="261">
        <v>0</v>
      </c>
      <c r="J139" s="266">
        <v>0</v>
      </c>
      <c r="K139" s="266">
        <v>0</v>
      </c>
      <c r="L139" s="266">
        <v>0</v>
      </c>
    </row>
    <row r="140" spans="1:12" ht="12.75" customHeight="1" x14ac:dyDescent="0.2">
      <c r="A140" s="221">
        <v>133</v>
      </c>
      <c r="B140" s="270" t="s">
        <v>665</v>
      </c>
      <c r="C140" s="271">
        <v>400</v>
      </c>
      <c r="D140" s="266">
        <v>4800</v>
      </c>
      <c r="E140" s="266">
        <v>400</v>
      </c>
      <c r="F140" s="266">
        <v>372</v>
      </c>
      <c r="G140" s="266">
        <v>360</v>
      </c>
      <c r="H140" s="266">
        <v>5932</v>
      </c>
      <c r="I140" s="261">
        <v>0</v>
      </c>
      <c r="J140" s="266">
        <v>0</v>
      </c>
      <c r="K140" s="266">
        <v>0</v>
      </c>
      <c r="L140" s="266">
        <v>0</v>
      </c>
    </row>
    <row r="141" spans="1:12" ht="12.75" customHeight="1" x14ac:dyDescent="0.2">
      <c r="A141" s="221">
        <v>134</v>
      </c>
      <c r="B141" s="270" t="s">
        <v>665</v>
      </c>
      <c r="C141" s="271">
        <v>400</v>
      </c>
      <c r="D141" s="266">
        <v>4800</v>
      </c>
      <c r="E141" s="266">
        <v>400</v>
      </c>
      <c r="F141" s="266">
        <v>372</v>
      </c>
      <c r="G141" s="266">
        <v>360</v>
      </c>
      <c r="H141" s="266">
        <v>5932</v>
      </c>
      <c r="I141" s="261">
        <v>0</v>
      </c>
      <c r="J141" s="266">
        <v>0</v>
      </c>
      <c r="K141" s="266">
        <v>0</v>
      </c>
      <c r="L141" s="266">
        <v>0</v>
      </c>
    </row>
    <row r="142" spans="1:12" ht="12.75" customHeight="1" x14ac:dyDescent="0.2">
      <c r="A142" s="221">
        <v>135</v>
      </c>
      <c r="B142" s="270" t="s">
        <v>665</v>
      </c>
      <c r="C142" s="271">
        <v>350</v>
      </c>
      <c r="D142" s="266">
        <v>4200</v>
      </c>
      <c r="E142" s="266">
        <v>350</v>
      </c>
      <c r="F142" s="266">
        <v>325.5</v>
      </c>
      <c r="G142" s="266">
        <v>315</v>
      </c>
      <c r="H142" s="266">
        <v>5190.5</v>
      </c>
      <c r="J142" s="266"/>
      <c r="K142" s="266"/>
      <c r="L142" s="266"/>
    </row>
    <row r="143" spans="1:12" ht="12.75" customHeight="1" x14ac:dyDescent="0.2">
      <c r="A143" s="221">
        <v>136</v>
      </c>
      <c r="B143" s="270" t="s">
        <v>665</v>
      </c>
      <c r="C143" s="271">
        <v>400</v>
      </c>
      <c r="D143" s="266">
        <v>4800</v>
      </c>
      <c r="E143" s="266">
        <v>400</v>
      </c>
      <c r="F143" s="266">
        <v>372</v>
      </c>
      <c r="G143" s="266">
        <v>360</v>
      </c>
      <c r="H143" s="266">
        <v>5932</v>
      </c>
      <c r="J143" s="266"/>
      <c r="K143" s="266"/>
      <c r="L143" s="266"/>
    </row>
    <row r="144" spans="1:12" ht="12.75" customHeight="1" x14ac:dyDescent="0.2">
      <c r="A144" s="221">
        <v>137</v>
      </c>
      <c r="B144" s="270" t="s">
        <v>665</v>
      </c>
      <c r="C144" s="271">
        <v>400</v>
      </c>
      <c r="D144" s="266">
        <v>4800</v>
      </c>
      <c r="E144" s="266">
        <v>400</v>
      </c>
      <c r="F144" s="266">
        <v>372</v>
      </c>
      <c r="G144" s="266">
        <v>360</v>
      </c>
      <c r="H144" s="266">
        <v>5932</v>
      </c>
      <c r="J144" s="266"/>
      <c r="K144" s="266"/>
      <c r="L144" s="266"/>
    </row>
    <row r="145" spans="1:12" ht="12.75" customHeight="1" x14ac:dyDescent="0.2">
      <c r="A145" s="221">
        <v>138</v>
      </c>
      <c r="B145" s="270" t="s">
        <v>665</v>
      </c>
      <c r="C145" s="271">
        <v>400</v>
      </c>
      <c r="D145" s="266">
        <v>4800</v>
      </c>
      <c r="E145" s="266">
        <v>400</v>
      </c>
      <c r="F145" s="266">
        <v>372</v>
      </c>
      <c r="G145" s="266">
        <v>360</v>
      </c>
      <c r="H145" s="266">
        <v>5932</v>
      </c>
      <c r="J145" s="266"/>
      <c r="K145" s="266"/>
      <c r="L145" s="266"/>
    </row>
    <row r="146" spans="1:12" ht="12.75" customHeight="1" x14ac:dyDescent="0.2">
      <c r="A146" s="221">
        <v>139</v>
      </c>
      <c r="B146" s="270" t="s">
        <v>665</v>
      </c>
      <c r="C146" s="271">
        <v>350</v>
      </c>
      <c r="D146" s="266">
        <v>4200</v>
      </c>
      <c r="E146" s="266">
        <v>350</v>
      </c>
      <c r="F146" s="266">
        <v>325.5</v>
      </c>
      <c r="G146" s="266">
        <v>315</v>
      </c>
      <c r="H146" s="266">
        <v>5190.5</v>
      </c>
      <c r="J146" s="266"/>
      <c r="K146" s="266"/>
      <c r="L146" s="266"/>
    </row>
    <row r="147" spans="1:12" ht="12.75" customHeight="1" x14ac:dyDescent="0.2">
      <c r="A147" s="221">
        <v>140</v>
      </c>
      <c r="B147" s="270" t="s">
        <v>665</v>
      </c>
      <c r="C147" s="271">
        <v>400</v>
      </c>
      <c r="D147" s="266">
        <v>4800</v>
      </c>
      <c r="E147" s="266">
        <v>400</v>
      </c>
      <c r="F147" s="266">
        <v>372</v>
      </c>
      <c r="G147" s="266">
        <v>360</v>
      </c>
      <c r="H147" s="266">
        <v>5932</v>
      </c>
      <c r="J147" s="266"/>
      <c r="K147" s="266"/>
      <c r="L147" s="266"/>
    </row>
    <row r="148" spans="1:12" ht="12.75" customHeight="1" x14ac:dyDescent="0.2">
      <c r="A148" s="221">
        <v>141</v>
      </c>
      <c r="B148" s="270" t="s">
        <v>665</v>
      </c>
      <c r="C148" s="271">
        <v>350</v>
      </c>
      <c r="D148" s="266">
        <v>4200</v>
      </c>
      <c r="E148" s="266">
        <v>350</v>
      </c>
      <c r="F148" s="266">
        <v>325.5</v>
      </c>
      <c r="G148" s="266">
        <v>315</v>
      </c>
      <c r="H148" s="266">
        <v>5190.5</v>
      </c>
      <c r="J148" s="266"/>
      <c r="K148" s="266"/>
      <c r="L148" s="266"/>
    </row>
    <row r="149" spans="1:12" ht="12.75" customHeight="1" x14ac:dyDescent="0.2">
      <c r="A149" s="221">
        <v>142</v>
      </c>
      <c r="B149" s="270" t="s">
        <v>665</v>
      </c>
      <c r="C149" s="271">
        <v>400</v>
      </c>
      <c r="D149" s="266">
        <v>4800</v>
      </c>
      <c r="E149" s="266">
        <v>400</v>
      </c>
      <c r="F149" s="266">
        <v>372</v>
      </c>
      <c r="G149" s="266">
        <v>360</v>
      </c>
      <c r="H149" s="266">
        <v>5932</v>
      </c>
      <c r="I149" s="261">
        <v>0</v>
      </c>
      <c r="J149" s="266">
        <v>0</v>
      </c>
      <c r="K149" s="266">
        <v>0</v>
      </c>
      <c r="L149" s="266">
        <v>0</v>
      </c>
    </row>
    <row r="150" spans="1:12" ht="12.75" customHeight="1" x14ac:dyDescent="0.2">
      <c r="A150" s="221">
        <v>143</v>
      </c>
      <c r="B150" s="270" t="s">
        <v>665</v>
      </c>
      <c r="C150" s="271">
        <v>350</v>
      </c>
      <c r="D150" s="266">
        <v>4200</v>
      </c>
      <c r="E150" s="266">
        <v>350</v>
      </c>
      <c r="F150" s="266">
        <v>325.5</v>
      </c>
      <c r="G150" s="266">
        <v>315</v>
      </c>
      <c r="H150" s="266">
        <v>5190.5</v>
      </c>
      <c r="J150" s="266"/>
      <c r="K150" s="266"/>
      <c r="L150" s="266"/>
    </row>
    <row r="151" spans="1:12" ht="12.75" customHeight="1" x14ac:dyDescent="0.2">
      <c r="A151" s="221">
        <v>144</v>
      </c>
      <c r="B151" s="262" t="s">
        <v>665</v>
      </c>
      <c r="C151" s="278">
        <v>375</v>
      </c>
      <c r="D151" s="266">
        <v>4500</v>
      </c>
      <c r="E151" s="266">
        <v>375</v>
      </c>
      <c r="F151" s="266">
        <v>348.75</v>
      </c>
      <c r="G151" s="266">
        <v>337.5</v>
      </c>
      <c r="H151" s="266">
        <v>5561.25</v>
      </c>
      <c r="I151" s="261">
        <v>0</v>
      </c>
      <c r="J151" s="266">
        <v>0</v>
      </c>
      <c r="K151" s="266">
        <v>0</v>
      </c>
      <c r="L151" s="266">
        <v>0</v>
      </c>
    </row>
    <row r="152" spans="1:12" ht="12.75" customHeight="1" x14ac:dyDescent="0.2">
      <c r="A152" s="221">
        <v>145</v>
      </c>
      <c r="B152" s="262" t="s">
        <v>665</v>
      </c>
      <c r="C152" s="278">
        <v>375</v>
      </c>
      <c r="D152" s="266">
        <v>4500</v>
      </c>
      <c r="E152" s="266">
        <v>375</v>
      </c>
      <c r="F152" s="266">
        <v>348.75</v>
      </c>
      <c r="G152" s="266">
        <v>337.5</v>
      </c>
      <c r="H152" s="266">
        <v>5561.25</v>
      </c>
      <c r="I152" s="261">
        <v>0</v>
      </c>
      <c r="J152" s="266">
        <v>0</v>
      </c>
      <c r="K152" s="266">
        <v>0</v>
      </c>
      <c r="L152" s="266">
        <v>0</v>
      </c>
    </row>
    <row r="153" spans="1:12" ht="12.75" customHeight="1" x14ac:dyDescent="0.2">
      <c r="A153" s="221">
        <v>146</v>
      </c>
      <c r="B153" s="262" t="s">
        <v>665</v>
      </c>
      <c r="C153" s="278">
        <v>375</v>
      </c>
      <c r="D153" s="266">
        <v>4500</v>
      </c>
      <c r="E153" s="266">
        <v>375</v>
      </c>
      <c r="F153" s="266">
        <v>348.75</v>
      </c>
      <c r="G153" s="266">
        <v>337.5</v>
      </c>
      <c r="H153" s="266">
        <v>5561.25</v>
      </c>
      <c r="J153" s="266"/>
      <c r="K153" s="266"/>
      <c r="L153" s="266"/>
    </row>
    <row r="154" spans="1:12" ht="12.75" customHeight="1" x14ac:dyDescent="0.2">
      <c r="A154" s="221">
        <v>147</v>
      </c>
      <c r="B154" s="262" t="s">
        <v>665</v>
      </c>
      <c r="C154" s="278">
        <v>375</v>
      </c>
      <c r="D154" s="266">
        <v>4500</v>
      </c>
      <c r="E154" s="266">
        <v>375</v>
      </c>
      <c r="F154" s="266">
        <v>348.75</v>
      </c>
      <c r="G154" s="266">
        <v>337.5</v>
      </c>
      <c r="H154" s="266">
        <v>5561.25</v>
      </c>
      <c r="J154" s="266"/>
      <c r="K154" s="266"/>
      <c r="L154" s="266"/>
    </row>
    <row r="155" spans="1:12" ht="12.75" customHeight="1" x14ac:dyDescent="0.2">
      <c r="A155" s="221">
        <v>148</v>
      </c>
      <c r="B155" s="262" t="s">
        <v>665</v>
      </c>
      <c r="C155" s="278">
        <v>375</v>
      </c>
      <c r="D155" s="266">
        <v>4500</v>
      </c>
      <c r="E155" s="266">
        <v>375</v>
      </c>
      <c r="F155" s="266">
        <v>348.75</v>
      </c>
      <c r="G155" s="266">
        <v>337.5</v>
      </c>
      <c r="H155" s="266">
        <v>5561.25</v>
      </c>
      <c r="J155" s="266"/>
      <c r="K155" s="266"/>
      <c r="L155" s="266"/>
    </row>
    <row r="156" spans="1:12" ht="12.75" customHeight="1" x14ac:dyDescent="0.2">
      <c r="A156" s="221">
        <v>149</v>
      </c>
      <c r="B156" s="262" t="s">
        <v>665</v>
      </c>
      <c r="C156" s="278">
        <v>375</v>
      </c>
      <c r="D156" s="266">
        <v>4500</v>
      </c>
      <c r="E156" s="266">
        <v>375</v>
      </c>
      <c r="F156" s="266">
        <v>348.75</v>
      </c>
      <c r="G156" s="266">
        <v>337.5</v>
      </c>
      <c r="H156" s="266">
        <v>5561.25</v>
      </c>
      <c r="J156" s="266"/>
      <c r="K156" s="266"/>
      <c r="L156" s="266"/>
    </row>
    <row r="157" spans="1:12" ht="12.75" customHeight="1" x14ac:dyDescent="0.2">
      <c r="A157" s="221">
        <v>150</v>
      </c>
      <c r="B157" s="262" t="s">
        <v>665</v>
      </c>
      <c r="C157" s="278">
        <v>500</v>
      </c>
      <c r="D157" s="266">
        <v>6000</v>
      </c>
      <c r="E157" s="266">
        <v>500</v>
      </c>
      <c r="F157" s="266">
        <v>465</v>
      </c>
      <c r="G157" s="266">
        <v>450</v>
      </c>
      <c r="H157" s="266">
        <v>7415</v>
      </c>
      <c r="J157" s="266"/>
      <c r="K157" s="266"/>
      <c r="L157" s="266"/>
    </row>
    <row r="158" spans="1:12" ht="12.75" customHeight="1" x14ac:dyDescent="0.2">
      <c r="A158" s="221">
        <v>151</v>
      </c>
      <c r="B158" s="262" t="s">
        <v>665</v>
      </c>
      <c r="C158" s="278">
        <v>500</v>
      </c>
      <c r="D158" s="266">
        <v>6000</v>
      </c>
      <c r="E158" s="266">
        <v>500</v>
      </c>
      <c r="F158" s="266">
        <v>465</v>
      </c>
      <c r="G158" s="266">
        <v>450</v>
      </c>
      <c r="H158" s="266">
        <v>7415</v>
      </c>
      <c r="J158" s="266"/>
      <c r="K158" s="266"/>
      <c r="L158" s="266"/>
    </row>
    <row r="159" spans="1:12" ht="12.75" customHeight="1" x14ac:dyDescent="0.2">
      <c r="A159" s="221">
        <v>152</v>
      </c>
      <c r="B159" s="262" t="s">
        <v>665</v>
      </c>
      <c r="C159" s="278">
        <v>500</v>
      </c>
      <c r="D159" s="266">
        <v>6000</v>
      </c>
      <c r="E159" s="266">
        <v>500</v>
      </c>
      <c r="F159" s="266">
        <v>465</v>
      </c>
      <c r="G159" s="266">
        <v>450</v>
      </c>
      <c r="H159" s="266">
        <v>7415</v>
      </c>
      <c r="J159" s="266"/>
      <c r="K159" s="266"/>
      <c r="L159" s="266"/>
    </row>
    <row r="160" spans="1:12" ht="12.75" customHeight="1" x14ac:dyDescent="0.2">
      <c r="A160" s="221">
        <v>153</v>
      </c>
      <c r="B160" s="262" t="s">
        <v>665</v>
      </c>
      <c r="C160" s="278">
        <v>500</v>
      </c>
      <c r="D160" s="266">
        <v>6000</v>
      </c>
      <c r="E160" s="266">
        <v>500</v>
      </c>
      <c r="F160" s="266">
        <v>465</v>
      </c>
      <c r="G160" s="266">
        <v>450</v>
      </c>
      <c r="H160" s="266">
        <v>7415</v>
      </c>
      <c r="J160" s="266"/>
      <c r="K160" s="266"/>
      <c r="L160" s="266"/>
    </row>
    <row r="161" spans="1:12" ht="12.75" customHeight="1" x14ac:dyDescent="0.2">
      <c r="A161" s="221">
        <v>154</v>
      </c>
      <c r="B161" s="270" t="s">
        <v>888</v>
      </c>
      <c r="C161" s="271">
        <v>325</v>
      </c>
      <c r="D161" s="266">
        <v>3900</v>
      </c>
      <c r="E161" s="266">
        <v>325</v>
      </c>
      <c r="F161" s="266">
        <v>302.25</v>
      </c>
      <c r="G161" s="266">
        <v>292.5</v>
      </c>
      <c r="H161" s="266">
        <v>4819.75</v>
      </c>
      <c r="J161" s="266"/>
      <c r="K161" s="266"/>
      <c r="L161" s="266"/>
    </row>
    <row r="162" spans="1:12" ht="12.75" customHeight="1" x14ac:dyDescent="0.2">
      <c r="A162" s="221">
        <v>155</v>
      </c>
      <c r="B162" s="262" t="s">
        <v>1005</v>
      </c>
      <c r="C162" s="278">
        <v>375</v>
      </c>
      <c r="D162" s="266">
        <v>4500</v>
      </c>
      <c r="E162" s="266">
        <v>375</v>
      </c>
      <c r="F162" s="266" t="s">
        <v>1023</v>
      </c>
      <c r="G162" s="266">
        <v>337.5</v>
      </c>
      <c r="H162" s="266">
        <v>5212.5</v>
      </c>
      <c r="I162" s="261">
        <v>0</v>
      </c>
      <c r="J162" s="266">
        <v>0</v>
      </c>
      <c r="K162" s="266">
        <v>0</v>
      </c>
      <c r="L162" s="266">
        <v>0</v>
      </c>
    </row>
    <row r="163" spans="1:12" ht="12.75" customHeight="1" x14ac:dyDescent="0.2">
      <c r="A163" s="221">
        <v>156</v>
      </c>
      <c r="B163" s="262" t="s">
        <v>1005</v>
      </c>
      <c r="C163" s="278">
        <v>350</v>
      </c>
      <c r="D163" s="266">
        <v>4200</v>
      </c>
      <c r="E163" s="266">
        <v>350</v>
      </c>
      <c r="F163" s="266">
        <v>325.5</v>
      </c>
      <c r="G163" s="266">
        <v>315</v>
      </c>
      <c r="H163" s="266">
        <v>5190.5</v>
      </c>
      <c r="I163" s="261">
        <v>0</v>
      </c>
      <c r="J163" s="266">
        <v>0</v>
      </c>
      <c r="K163" s="266">
        <v>0</v>
      </c>
      <c r="L163" s="266">
        <v>0</v>
      </c>
    </row>
    <row r="164" spans="1:12" ht="12.75" customHeight="1" x14ac:dyDescent="0.2">
      <c r="A164" s="221">
        <v>157</v>
      </c>
      <c r="B164" s="262" t="s">
        <v>1005</v>
      </c>
      <c r="C164" s="278">
        <v>325</v>
      </c>
      <c r="D164" s="266">
        <v>3900</v>
      </c>
      <c r="E164" s="266">
        <v>325</v>
      </c>
      <c r="F164" s="266">
        <v>302.25</v>
      </c>
      <c r="G164" s="266">
        <v>292.5</v>
      </c>
      <c r="H164" s="266">
        <v>4819.75</v>
      </c>
      <c r="I164" s="261">
        <v>0</v>
      </c>
      <c r="J164" s="266">
        <v>0</v>
      </c>
      <c r="K164" s="266">
        <v>0</v>
      </c>
      <c r="L164" s="266">
        <v>0</v>
      </c>
    </row>
    <row r="165" spans="1:12" ht="12.75" customHeight="1" x14ac:dyDescent="0.2">
      <c r="A165" s="221">
        <v>158</v>
      </c>
      <c r="B165" s="262" t="s">
        <v>1005</v>
      </c>
      <c r="C165" s="278">
        <v>305</v>
      </c>
      <c r="D165" s="266">
        <v>3660</v>
      </c>
      <c r="E165" s="266">
        <v>305</v>
      </c>
      <c r="F165" s="266">
        <v>283.64999999999998</v>
      </c>
      <c r="G165" s="266">
        <v>274.5</v>
      </c>
      <c r="H165" s="266">
        <v>4523.1499999999996</v>
      </c>
      <c r="I165" s="261">
        <v>0</v>
      </c>
      <c r="J165" s="266">
        <v>0</v>
      </c>
      <c r="K165" s="266">
        <v>0</v>
      </c>
      <c r="L165" s="266">
        <v>0</v>
      </c>
    </row>
    <row r="166" spans="1:12" ht="12.75" customHeight="1" x14ac:dyDescent="0.2">
      <c r="A166" s="221">
        <v>159</v>
      </c>
      <c r="B166" s="262" t="s">
        <v>1005</v>
      </c>
      <c r="C166" s="278">
        <v>305</v>
      </c>
      <c r="D166" s="266">
        <v>3660</v>
      </c>
      <c r="E166" s="266">
        <v>305</v>
      </c>
      <c r="F166" s="266">
        <v>283.64999999999998</v>
      </c>
      <c r="G166" s="266">
        <v>274.5</v>
      </c>
      <c r="H166" s="266">
        <v>4523.1499999999996</v>
      </c>
      <c r="I166" s="261">
        <v>0</v>
      </c>
      <c r="J166" s="266">
        <v>0</v>
      </c>
      <c r="K166" s="266">
        <v>0</v>
      </c>
      <c r="L166" s="266">
        <v>0</v>
      </c>
    </row>
    <row r="167" spans="1:12" ht="12.75" customHeight="1" x14ac:dyDescent="0.2">
      <c r="A167" s="221">
        <v>160</v>
      </c>
      <c r="B167" s="222" t="s">
        <v>996</v>
      </c>
      <c r="C167" s="229">
        <v>305</v>
      </c>
      <c r="D167" s="266">
        <v>3660</v>
      </c>
      <c r="E167" s="266">
        <v>305</v>
      </c>
      <c r="F167" s="266">
        <v>283.64999999999998</v>
      </c>
      <c r="G167" s="266">
        <v>274.5</v>
      </c>
      <c r="H167" s="266">
        <v>4523.1499999999996</v>
      </c>
      <c r="J167" s="266"/>
      <c r="K167" s="266"/>
      <c r="L167" s="266"/>
    </row>
    <row r="168" spans="1:12" ht="12.75" customHeight="1" x14ac:dyDescent="0.2">
      <c r="A168" s="221">
        <v>161</v>
      </c>
      <c r="B168" s="262" t="s">
        <v>578</v>
      </c>
      <c r="C168" s="278">
        <v>465</v>
      </c>
      <c r="D168" s="266">
        <v>5580</v>
      </c>
      <c r="E168" s="266">
        <v>465</v>
      </c>
      <c r="F168" s="266">
        <v>432.45</v>
      </c>
      <c r="G168" s="266">
        <v>418.5</v>
      </c>
      <c r="H168" s="266">
        <v>6895.95</v>
      </c>
      <c r="J168" s="266"/>
      <c r="K168" s="266"/>
      <c r="L168" s="266"/>
    </row>
    <row r="169" spans="1:12" ht="12.75" customHeight="1" x14ac:dyDescent="0.2">
      <c r="A169" s="221">
        <v>162</v>
      </c>
      <c r="B169" s="222" t="s">
        <v>551</v>
      </c>
      <c r="C169" s="229">
        <v>75</v>
      </c>
      <c r="D169" s="266">
        <v>900</v>
      </c>
      <c r="E169" s="266">
        <v>75</v>
      </c>
      <c r="F169" s="266" t="s">
        <v>1023</v>
      </c>
      <c r="G169" s="266">
        <v>67.5</v>
      </c>
      <c r="H169" s="266">
        <v>1042.5</v>
      </c>
      <c r="J169" s="266"/>
      <c r="K169" s="266"/>
      <c r="L169" s="266"/>
    </row>
    <row r="170" spans="1:12" ht="12.75" customHeight="1" x14ac:dyDescent="0.2">
      <c r="A170" s="221">
        <v>163</v>
      </c>
      <c r="B170" s="222" t="s">
        <v>539</v>
      </c>
      <c r="C170" s="229">
        <v>75</v>
      </c>
      <c r="D170" s="266">
        <v>900</v>
      </c>
      <c r="E170" s="266">
        <v>75</v>
      </c>
      <c r="F170" s="266">
        <v>69.75</v>
      </c>
      <c r="G170" s="266">
        <v>67.5</v>
      </c>
      <c r="H170" s="266">
        <v>1112.25</v>
      </c>
      <c r="J170" s="266"/>
      <c r="K170" s="266"/>
      <c r="L170" s="266"/>
    </row>
    <row r="171" spans="1:12" ht="12.75" customHeight="1" x14ac:dyDescent="0.2">
      <c r="A171" s="221">
        <v>164</v>
      </c>
      <c r="B171" s="222" t="s">
        <v>547</v>
      </c>
      <c r="C171" s="229">
        <v>75</v>
      </c>
      <c r="D171" s="266">
        <v>900</v>
      </c>
      <c r="E171" s="266">
        <v>75</v>
      </c>
      <c r="F171" s="266" t="s">
        <v>1023</v>
      </c>
      <c r="G171" s="266">
        <v>67.5</v>
      </c>
      <c r="H171" s="266">
        <v>1042.5</v>
      </c>
      <c r="J171" s="266"/>
      <c r="K171" s="266"/>
      <c r="L171" s="266"/>
    </row>
    <row r="172" spans="1:12" ht="12.75" customHeight="1" x14ac:dyDescent="0.2">
      <c r="A172" s="221">
        <v>165</v>
      </c>
      <c r="B172" s="222" t="s">
        <v>540</v>
      </c>
      <c r="C172" s="229">
        <v>75</v>
      </c>
      <c r="D172" s="266">
        <v>900</v>
      </c>
      <c r="E172" s="266">
        <v>75</v>
      </c>
      <c r="F172" s="266">
        <v>69.75</v>
      </c>
      <c r="G172" s="266">
        <v>67.5</v>
      </c>
      <c r="H172" s="266">
        <v>1112.25</v>
      </c>
      <c r="J172" s="266"/>
      <c r="K172" s="266"/>
      <c r="L172" s="266"/>
    </row>
    <row r="173" spans="1:12" ht="12.75" customHeight="1" x14ac:dyDescent="0.2">
      <c r="A173" s="221">
        <v>166</v>
      </c>
      <c r="B173" s="222" t="s">
        <v>543</v>
      </c>
      <c r="C173" s="229">
        <v>75</v>
      </c>
      <c r="D173" s="266">
        <v>900</v>
      </c>
      <c r="E173" s="266">
        <v>75</v>
      </c>
      <c r="F173" s="266">
        <v>69.75</v>
      </c>
      <c r="G173" s="266">
        <v>67.5</v>
      </c>
      <c r="H173" s="266">
        <v>1112.25</v>
      </c>
      <c r="J173" s="266"/>
      <c r="K173" s="266"/>
      <c r="L173" s="266"/>
    </row>
    <row r="174" spans="1:12" ht="12.75" customHeight="1" x14ac:dyDescent="0.2">
      <c r="A174" s="221">
        <v>167</v>
      </c>
      <c r="B174" s="222" t="s">
        <v>557</v>
      </c>
      <c r="C174" s="229">
        <v>75</v>
      </c>
      <c r="D174" s="266">
        <v>900</v>
      </c>
      <c r="E174" s="266">
        <v>75</v>
      </c>
      <c r="F174" s="266" t="s">
        <v>1023</v>
      </c>
      <c r="G174" s="266">
        <v>67.5</v>
      </c>
      <c r="H174" s="266">
        <v>1042.5</v>
      </c>
      <c r="J174" s="266"/>
      <c r="K174" s="266"/>
      <c r="L174" s="266"/>
    </row>
    <row r="175" spans="1:12" ht="12.75" customHeight="1" x14ac:dyDescent="0.2">
      <c r="A175" s="221">
        <v>168</v>
      </c>
      <c r="B175" s="222" t="s">
        <v>553</v>
      </c>
      <c r="C175" s="229">
        <v>75</v>
      </c>
      <c r="D175" s="266">
        <v>900</v>
      </c>
      <c r="E175" s="266">
        <v>75</v>
      </c>
      <c r="F175" s="266" t="s">
        <v>1023</v>
      </c>
      <c r="G175" s="266">
        <v>67.5</v>
      </c>
      <c r="H175" s="266">
        <v>1042.5</v>
      </c>
      <c r="J175" s="266"/>
      <c r="K175" s="266"/>
      <c r="L175" s="266"/>
    </row>
    <row r="176" spans="1:12" ht="12.75" customHeight="1" x14ac:dyDescent="0.2">
      <c r="A176" s="221">
        <v>169</v>
      </c>
      <c r="B176" s="222" t="s">
        <v>552</v>
      </c>
      <c r="C176" s="229">
        <v>75</v>
      </c>
      <c r="D176" s="266">
        <v>900</v>
      </c>
      <c r="E176" s="266">
        <v>75</v>
      </c>
      <c r="F176" s="266">
        <v>69.75</v>
      </c>
      <c r="G176" s="266">
        <v>67.5</v>
      </c>
      <c r="H176" s="266">
        <v>1112.25</v>
      </c>
      <c r="J176" s="266"/>
      <c r="K176" s="266"/>
      <c r="L176" s="266"/>
    </row>
    <row r="177" spans="1:12" ht="12.75" customHeight="1" x14ac:dyDescent="0.2">
      <c r="A177" s="221">
        <v>170</v>
      </c>
      <c r="B177" s="222" t="s">
        <v>555</v>
      </c>
      <c r="C177" s="229">
        <v>75</v>
      </c>
      <c r="D177" s="266">
        <v>900</v>
      </c>
      <c r="E177" s="266">
        <v>75</v>
      </c>
      <c r="F177" s="266" t="s">
        <v>1023</v>
      </c>
      <c r="G177" s="266">
        <v>67.5</v>
      </c>
      <c r="H177" s="266">
        <v>1042.5</v>
      </c>
      <c r="J177" s="266"/>
      <c r="K177" s="266"/>
      <c r="L177" s="266"/>
    </row>
    <row r="178" spans="1:12" ht="12.75" customHeight="1" x14ac:dyDescent="0.2">
      <c r="A178" s="221">
        <v>171</v>
      </c>
      <c r="B178" s="222" t="s">
        <v>545</v>
      </c>
      <c r="C178" s="229">
        <v>75</v>
      </c>
      <c r="D178" s="266">
        <v>900</v>
      </c>
      <c r="E178" s="266">
        <v>75</v>
      </c>
      <c r="F178" s="266" t="s">
        <v>1023</v>
      </c>
      <c r="G178" s="266">
        <v>121.5</v>
      </c>
      <c r="H178" s="266">
        <v>1096.5</v>
      </c>
      <c r="J178" s="266"/>
      <c r="K178" s="266"/>
      <c r="L178" s="266"/>
    </row>
    <row r="179" spans="1:12" ht="12.75" customHeight="1" x14ac:dyDescent="0.2">
      <c r="A179" s="221">
        <v>172</v>
      </c>
      <c r="B179" s="222" t="s">
        <v>549</v>
      </c>
      <c r="C179" s="229">
        <v>75</v>
      </c>
      <c r="D179" s="266">
        <v>900</v>
      </c>
      <c r="E179" s="266">
        <v>75</v>
      </c>
      <c r="F179" s="266" t="s">
        <v>1023</v>
      </c>
      <c r="G179" s="266">
        <v>67.5</v>
      </c>
      <c r="H179" s="266">
        <v>1042.5</v>
      </c>
      <c r="J179" s="266"/>
      <c r="K179" s="266"/>
      <c r="L179" s="266"/>
    </row>
    <row r="180" spans="1:12" ht="12.75" customHeight="1" x14ac:dyDescent="0.2">
      <c r="A180" s="221">
        <v>173</v>
      </c>
      <c r="B180" s="222" t="s">
        <v>542</v>
      </c>
      <c r="C180" s="229">
        <v>75</v>
      </c>
      <c r="D180" s="266">
        <v>900</v>
      </c>
      <c r="E180" s="266">
        <v>75</v>
      </c>
      <c r="F180" s="266">
        <v>69.75</v>
      </c>
      <c r="G180" s="266">
        <v>67.5</v>
      </c>
      <c r="H180" s="266">
        <v>1112.25</v>
      </c>
      <c r="J180" s="266"/>
      <c r="K180" s="266"/>
      <c r="L180" s="266"/>
    </row>
    <row r="181" spans="1:12" ht="12.75" customHeight="1" x14ac:dyDescent="0.2">
      <c r="A181" s="221">
        <v>174</v>
      </c>
      <c r="B181" s="270" t="s">
        <v>575</v>
      </c>
      <c r="C181" s="271">
        <v>600</v>
      </c>
      <c r="D181" s="266">
        <v>7200</v>
      </c>
      <c r="E181" s="266">
        <v>600</v>
      </c>
      <c r="F181" s="266">
        <v>558</v>
      </c>
      <c r="G181" s="266">
        <v>540</v>
      </c>
      <c r="H181" s="266">
        <v>8898</v>
      </c>
      <c r="J181" s="266"/>
      <c r="K181" s="266"/>
      <c r="L181" s="266"/>
    </row>
    <row r="182" spans="1:12" ht="12.75" customHeight="1" x14ac:dyDescent="0.2">
      <c r="A182" s="221">
        <v>175</v>
      </c>
      <c r="B182" s="222" t="s">
        <v>999</v>
      </c>
      <c r="C182" s="229">
        <v>475</v>
      </c>
      <c r="D182" s="266">
        <v>5700</v>
      </c>
      <c r="E182" s="266">
        <v>475</v>
      </c>
      <c r="F182" s="266">
        <v>441.75</v>
      </c>
      <c r="G182" s="266">
        <v>427.5</v>
      </c>
      <c r="H182" s="266">
        <v>7044.25</v>
      </c>
      <c r="J182" s="266"/>
      <c r="K182" s="266"/>
      <c r="L182" s="266"/>
    </row>
    <row r="183" spans="1:12" ht="12.75" customHeight="1" x14ac:dyDescent="0.2">
      <c r="A183" s="221">
        <v>176</v>
      </c>
      <c r="B183" s="259" t="s">
        <v>464</v>
      </c>
      <c r="C183" s="258">
        <v>450</v>
      </c>
      <c r="D183" s="266">
        <v>5400</v>
      </c>
      <c r="E183" s="266">
        <v>450</v>
      </c>
      <c r="F183" s="266">
        <v>418.5</v>
      </c>
      <c r="G183" s="266">
        <v>405</v>
      </c>
      <c r="H183" s="266">
        <v>6673.5</v>
      </c>
      <c r="J183" s="266"/>
      <c r="K183" s="266"/>
      <c r="L183" s="266"/>
    </row>
    <row r="184" spans="1:12" ht="12.75" customHeight="1" x14ac:dyDescent="0.2">
      <c r="A184" s="221">
        <v>177</v>
      </c>
      <c r="B184" s="262" t="s">
        <v>561</v>
      </c>
      <c r="C184" s="278">
        <v>375</v>
      </c>
      <c r="D184" s="266">
        <v>4500</v>
      </c>
      <c r="E184" s="266">
        <v>375</v>
      </c>
      <c r="F184" s="266">
        <v>348.75</v>
      </c>
      <c r="G184" s="266">
        <v>337.5</v>
      </c>
      <c r="H184" s="266">
        <v>5561.25</v>
      </c>
      <c r="I184" s="261">
        <v>0</v>
      </c>
      <c r="J184" s="266">
        <v>0</v>
      </c>
      <c r="K184" s="266">
        <v>0</v>
      </c>
      <c r="L184" s="266">
        <v>0</v>
      </c>
    </row>
    <row r="185" spans="1:12" ht="12.75" customHeight="1" x14ac:dyDescent="0.2">
      <c r="A185" s="221">
        <v>178</v>
      </c>
      <c r="B185" s="262" t="s">
        <v>561</v>
      </c>
      <c r="C185" s="278">
        <v>400</v>
      </c>
      <c r="D185" s="266">
        <v>4800</v>
      </c>
      <c r="E185" s="266">
        <v>400</v>
      </c>
      <c r="F185" s="266">
        <v>372</v>
      </c>
      <c r="G185" s="266">
        <v>360</v>
      </c>
      <c r="H185" s="266">
        <v>5932</v>
      </c>
      <c r="I185" s="261">
        <v>0</v>
      </c>
      <c r="J185" s="266">
        <v>0</v>
      </c>
      <c r="K185" s="266">
        <v>0</v>
      </c>
      <c r="L185" s="266">
        <v>0</v>
      </c>
    </row>
    <row r="186" spans="1:12" ht="12.75" customHeight="1" x14ac:dyDescent="0.2">
      <c r="A186" s="221">
        <v>179</v>
      </c>
      <c r="B186" s="262" t="s">
        <v>563</v>
      </c>
      <c r="C186" s="278">
        <v>375</v>
      </c>
      <c r="D186" s="266">
        <v>4500</v>
      </c>
      <c r="E186" s="266">
        <v>375</v>
      </c>
      <c r="F186" s="266">
        <v>348.75</v>
      </c>
      <c r="G186" s="266">
        <v>337.5</v>
      </c>
      <c r="H186" s="266">
        <v>5561.25</v>
      </c>
      <c r="I186" s="261">
        <v>0</v>
      </c>
      <c r="J186" s="266">
        <v>0</v>
      </c>
      <c r="K186" s="266">
        <v>0</v>
      </c>
      <c r="L186" s="266">
        <v>0</v>
      </c>
    </row>
    <row r="187" spans="1:12" ht="12.75" customHeight="1" x14ac:dyDescent="0.2">
      <c r="A187" s="221">
        <v>180</v>
      </c>
      <c r="B187" s="262" t="s">
        <v>563</v>
      </c>
      <c r="C187" s="278">
        <v>375</v>
      </c>
      <c r="D187" s="266">
        <v>4500</v>
      </c>
      <c r="E187" s="266">
        <v>375</v>
      </c>
      <c r="F187" s="266">
        <v>348.75</v>
      </c>
      <c r="G187" s="266">
        <v>337.5</v>
      </c>
      <c r="H187" s="266">
        <v>5561.25</v>
      </c>
      <c r="J187" s="266"/>
      <c r="K187" s="266"/>
      <c r="L187" s="266"/>
    </row>
    <row r="188" spans="1:12" ht="12.75" customHeight="1" x14ac:dyDescent="0.2">
      <c r="A188" s="221">
        <v>181</v>
      </c>
      <c r="B188" s="262" t="s">
        <v>563</v>
      </c>
      <c r="C188" s="278">
        <v>375</v>
      </c>
      <c r="D188" s="266">
        <v>4500</v>
      </c>
      <c r="E188" s="266">
        <v>375</v>
      </c>
      <c r="F188" s="266">
        <v>348.75</v>
      </c>
      <c r="G188" s="266">
        <v>337.5</v>
      </c>
      <c r="H188" s="266">
        <v>5561.25</v>
      </c>
      <c r="J188" s="266"/>
      <c r="K188" s="266"/>
      <c r="L188" s="266"/>
    </row>
    <row r="189" spans="1:12" ht="12.75" customHeight="1" x14ac:dyDescent="0.2">
      <c r="A189" s="221">
        <v>182</v>
      </c>
      <c r="B189" s="222" t="s">
        <v>460</v>
      </c>
      <c r="C189" s="229">
        <v>1300</v>
      </c>
      <c r="D189" s="266">
        <v>15600</v>
      </c>
      <c r="E189" s="266">
        <v>1300</v>
      </c>
      <c r="F189" s="266">
        <v>1209</v>
      </c>
      <c r="G189" s="266">
        <v>900</v>
      </c>
      <c r="H189" s="266">
        <v>19009</v>
      </c>
      <c r="J189" s="266"/>
      <c r="K189" s="266"/>
      <c r="L189" s="266"/>
    </row>
    <row r="190" spans="1:12" ht="12.75" customHeight="1" x14ac:dyDescent="0.2">
      <c r="A190" s="221">
        <v>183</v>
      </c>
      <c r="B190" s="262" t="s">
        <v>943</v>
      </c>
      <c r="C190" s="278">
        <v>500</v>
      </c>
      <c r="D190" s="266">
        <v>6000</v>
      </c>
      <c r="E190" s="266">
        <v>500</v>
      </c>
      <c r="F190" s="266">
        <v>465</v>
      </c>
      <c r="G190" s="266">
        <v>450</v>
      </c>
      <c r="H190" s="266">
        <v>7415</v>
      </c>
      <c r="J190" s="266"/>
      <c r="K190" s="266"/>
      <c r="L190" s="266"/>
    </row>
    <row r="191" spans="1:12" ht="12.75" customHeight="1" x14ac:dyDescent="0.2">
      <c r="A191" s="221">
        <v>184</v>
      </c>
      <c r="B191" s="259" t="s">
        <v>1012</v>
      </c>
      <c r="C191" s="258">
        <v>955</v>
      </c>
      <c r="D191" s="266">
        <v>11460</v>
      </c>
      <c r="E191" s="266">
        <v>955</v>
      </c>
      <c r="F191" s="266">
        <v>888.15</v>
      </c>
      <c r="G191" s="266">
        <v>859.5</v>
      </c>
      <c r="H191" s="266">
        <v>14162.65</v>
      </c>
      <c r="J191" s="266"/>
      <c r="K191" s="266"/>
      <c r="L191" s="266"/>
    </row>
    <row r="192" spans="1:12" ht="12.75" customHeight="1" x14ac:dyDescent="0.2">
      <c r="A192" s="221">
        <v>185</v>
      </c>
      <c r="B192" s="262" t="s">
        <v>1025</v>
      </c>
      <c r="C192" s="278">
        <v>700</v>
      </c>
      <c r="D192" s="266">
        <v>8400</v>
      </c>
      <c r="E192" s="266">
        <v>700</v>
      </c>
      <c r="F192" s="266">
        <v>651</v>
      </c>
      <c r="G192" s="266">
        <v>630</v>
      </c>
      <c r="H192" s="266">
        <v>10381</v>
      </c>
      <c r="J192" s="266"/>
      <c r="K192" s="266"/>
      <c r="L192" s="266"/>
    </row>
    <row r="193" spans="1:12" ht="12.75" customHeight="1" x14ac:dyDescent="0.2">
      <c r="A193" s="221">
        <v>186</v>
      </c>
      <c r="B193" s="222" t="s">
        <v>602</v>
      </c>
      <c r="C193" s="258">
        <v>2000</v>
      </c>
      <c r="D193" s="266">
        <v>24000</v>
      </c>
      <c r="E193" s="266">
        <v>2000</v>
      </c>
      <c r="F193" s="266" t="s">
        <v>1023</v>
      </c>
      <c r="G193" s="266">
        <v>900</v>
      </c>
      <c r="H193" s="266">
        <v>26900</v>
      </c>
      <c r="J193" s="266"/>
      <c r="K193" s="266"/>
      <c r="L193" s="266"/>
    </row>
    <row r="194" spans="1:12" ht="12.75" customHeight="1" x14ac:dyDescent="0.2">
      <c r="A194" s="221">
        <v>187</v>
      </c>
      <c r="B194" s="257" t="s">
        <v>659</v>
      </c>
      <c r="C194" s="229">
        <v>450</v>
      </c>
      <c r="D194" s="266">
        <v>5400</v>
      </c>
      <c r="E194" s="266">
        <v>450</v>
      </c>
      <c r="F194" s="266">
        <v>418.5</v>
      </c>
      <c r="G194" s="266">
        <v>405</v>
      </c>
      <c r="H194" s="266">
        <v>6673.5</v>
      </c>
      <c r="J194" s="266"/>
      <c r="K194" s="266"/>
      <c r="L194" s="266"/>
    </row>
    <row r="195" spans="1:12" ht="12.75" customHeight="1" x14ac:dyDescent="0.2">
      <c r="A195" s="221">
        <v>188</v>
      </c>
      <c r="B195" s="257" t="s">
        <v>659</v>
      </c>
      <c r="C195" s="229">
        <v>460</v>
      </c>
      <c r="D195" s="266">
        <v>5520</v>
      </c>
      <c r="E195" s="266">
        <v>460</v>
      </c>
      <c r="F195" s="266">
        <v>427.8</v>
      </c>
      <c r="G195" s="266">
        <v>414</v>
      </c>
      <c r="H195" s="266">
        <v>6821.8</v>
      </c>
      <c r="J195" s="266"/>
      <c r="K195" s="266"/>
      <c r="L195" s="266"/>
    </row>
    <row r="196" spans="1:12" ht="12.75" customHeight="1" x14ac:dyDescent="0.2">
      <c r="A196" s="221">
        <v>189</v>
      </c>
      <c r="B196" s="257" t="s">
        <v>659</v>
      </c>
      <c r="C196" s="229">
        <v>500</v>
      </c>
      <c r="D196" s="266">
        <v>6000</v>
      </c>
      <c r="E196" s="266">
        <v>500</v>
      </c>
      <c r="F196" s="266">
        <v>465</v>
      </c>
      <c r="G196" s="266">
        <v>450</v>
      </c>
      <c r="H196" s="266">
        <v>7415</v>
      </c>
      <c r="J196" s="266"/>
      <c r="K196" s="266"/>
      <c r="L196" s="266"/>
    </row>
    <row r="197" spans="1:12" ht="12.75" customHeight="1" x14ac:dyDescent="0.2">
      <c r="A197" s="221">
        <v>190</v>
      </c>
      <c r="B197" s="257" t="s">
        <v>659</v>
      </c>
      <c r="C197" s="229">
        <v>500</v>
      </c>
      <c r="D197" s="266">
        <v>6000</v>
      </c>
      <c r="E197" s="266">
        <v>500</v>
      </c>
      <c r="F197" s="266">
        <v>465</v>
      </c>
      <c r="G197" s="266">
        <v>450</v>
      </c>
      <c r="H197" s="266">
        <v>7415</v>
      </c>
      <c r="J197" s="266"/>
      <c r="K197" s="266"/>
      <c r="L197" s="266"/>
    </row>
    <row r="198" spans="1:12" ht="12.75" customHeight="1" x14ac:dyDescent="0.2">
      <c r="A198" s="221">
        <v>191</v>
      </c>
      <c r="B198" s="257" t="s">
        <v>659</v>
      </c>
      <c r="C198" s="229">
        <v>500</v>
      </c>
      <c r="D198" s="266">
        <v>6000</v>
      </c>
      <c r="E198" s="266">
        <v>500</v>
      </c>
      <c r="F198" s="266">
        <v>465</v>
      </c>
      <c r="G198" s="266">
        <v>450</v>
      </c>
      <c r="H198" s="266">
        <v>7415</v>
      </c>
      <c r="J198" s="266"/>
      <c r="K198" s="266"/>
      <c r="L198" s="266"/>
    </row>
    <row r="199" spans="1:12" ht="12.75" customHeight="1" x14ac:dyDescent="0.2">
      <c r="A199" s="221">
        <v>192</v>
      </c>
      <c r="B199" s="257" t="s">
        <v>659</v>
      </c>
      <c r="C199" s="229">
        <v>480</v>
      </c>
      <c r="D199" s="266">
        <v>5760</v>
      </c>
      <c r="E199" s="266">
        <v>480</v>
      </c>
      <c r="F199" s="266">
        <v>446.4</v>
      </c>
      <c r="G199" s="266">
        <v>432</v>
      </c>
      <c r="H199" s="266">
        <v>7118.4</v>
      </c>
      <c r="J199" s="266"/>
      <c r="K199" s="266"/>
      <c r="L199" s="266"/>
    </row>
    <row r="200" spans="1:12" ht="12.75" customHeight="1" x14ac:dyDescent="0.2">
      <c r="A200" s="221">
        <v>193</v>
      </c>
      <c r="B200" s="257" t="s">
        <v>659</v>
      </c>
      <c r="C200" s="229">
        <v>480</v>
      </c>
      <c r="D200" s="266">
        <v>5760</v>
      </c>
      <c r="E200" s="266">
        <v>480</v>
      </c>
      <c r="F200" s="266">
        <v>446.4</v>
      </c>
      <c r="G200" s="266">
        <v>432</v>
      </c>
      <c r="H200" s="266">
        <v>7118.4</v>
      </c>
      <c r="J200" s="266"/>
      <c r="K200" s="266"/>
      <c r="L200" s="266"/>
    </row>
    <row r="201" spans="1:12" ht="12.75" customHeight="1" x14ac:dyDescent="0.2">
      <c r="A201" s="221">
        <v>194</v>
      </c>
      <c r="B201" s="257" t="s">
        <v>659</v>
      </c>
      <c r="C201" s="229">
        <v>480</v>
      </c>
      <c r="D201" s="266">
        <v>5760</v>
      </c>
      <c r="E201" s="266">
        <v>480</v>
      </c>
      <c r="F201" s="266">
        <v>446.4</v>
      </c>
      <c r="G201" s="266">
        <v>432</v>
      </c>
      <c r="H201" s="266">
        <v>7118.4</v>
      </c>
      <c r="J201" s="266"/>
      <c r="K201" s="266"/>
      <c r="L201" s="266"/>
    </row>
    <row r="202" spans="1:12" ht="12.75" customHeight="1" x14ac:dyDescent="0.2">
      <c r="A202" s="221">
        <v>195</v>
      </c>
      <c r="B202" s="257" t="s">
        <v>659</v>
      </c>
      <c r="C202" s="229">
        <v>480</v>
      </c>
      <c r="D202" s="266">
        <v>5760</v>
      </c>
      <c r="E202" s="266">
        <v>480</v>
      </c>
      <c r="F202" s="266">
        <v>446.4</v>
      </c>
      <c r="G202" s="266">
        <v>432</v>
      </c>
      <c r="H202" s="266">
        <v>7118.4</v>
      </c>
      <c r="J202" s="266"/>
      <c r="K202" s="266"/>
      <c r="L202" s="266"/>
    </row>
    <row r="203" spans="1:12" ht="12.75" customHeight="1" x14ac:dyDescent="0.2">
      <c r="A203" s="221">
        <v>196</v>
      </c>
      <c r="B203" s="262" t="s">
        <v>659</v>
      </c>
      <c r="C203" s="278">
        <v>480</v>
      </c>
      <c r="D203" s="266">
        <v>5760</v>
      </c>
      <c r="E203" s="266">
        <v>480</v>
      </c>
      <c r="F203" s="266">
        <v>446.4</v>
      </c>
      <c r="G203" s="266">
        <v>432</v>
      </c>
      <c r="H203" s="266">
        <v>7118.4</v>
      </c>
      <c r="J203" s="266"/>
      <c r="K203" s="266"/>
      <c r="L203" s="266"/>
    </row>
    <row r="204" spans="1:12" ht="12.75" customHeight="1" x14ac:dyDescent="0.2">
      <c r="A204" s="221">
        <v>197</v>
      </c>
      <c r="B204" s="270" t="s">
        <v>572</v>
      </c>
      <c r="C204" s="271">
        <v>550</v>
      </c>
      <c r="D204" s="266">
        <v>6600</v>
      </c>
      <c r="E204" s="266">
        <v>550</v>
      </c>
      <c r="F204" s="266">
        <v>511.5</v>
      </c>
      <c r="G204" s="266">
        <v>495</v>
      </c>
      <c r="H204" s="266">
        <v>8156.5</v>
      </c>
      <c r="J204" s="266"/>
      <c r="K204" s="266"/>
      <c r="L204" s="266"/>
    </row>
    <row r="205" spans="1:12" ht="12.75" customHeight="1" x14ac:dyDescent="0.2">
      <c r="A205" s="221">
        <v>198</v>
      </c>
      <c r="B205" s="270" t="s">
        <v>572</v>
      </c>
      <c r="C205" s="271">
        <v>500</v>
      </c>
      <c r="D205" s="266">
        <v>6000</v>
      </c>
      <c r="E205" s="266">
        <v>500</v>
      </c>
      <c r="F205" s="266">
        <v>465</v>
      </c>
      <c r="G205" s="266">
        <v>450</v>
      </c>
      <c r="H205" s="266">
        <v>7415</v>
      </c>
      <c r="J205" s="266"/>
      <c r="K205" s="266"/>
      <c r="L205" s="266"/>
    </row>
    <row r="206" spans="1:12" ht="12.75" customHeight="1" x14ac:dyDescent="0.2">
      <c r="A206" s="221">
        <v>199</v>
      </c>
      <c r="B206" s="223" t="s">
        <v>807</v>
      </c>
      <c r="C206" s="228">
        <v>700</v>
      </c>
      <c r="D206" s="266">
        <v>8400</v>
      </c>
      <c r="E206" s="266">
        <v>700</v>
      </c>
      <c r="F206" s="266">
        <v>651</v>
      </c>
      <c r="G206" s="266">
        <v>630</v>
      </c>
      <c r="H206" s="266">
        <v>10381</v>
      </c>
      <c r="J206" s="266"/>
      <c r="K206" s="266"/>
      <c r="L206" s="266"/>
    </row>
    <row r="207" spans="1:12" ht="12.75" customHeight="1" x14ac:dyDescent="0.2">
      <c r="A207" s="221">
        <v>200</v>
      </c>
      <c r="B207" s="259" t="s">
        <v>663</v>
      </c>
      <c r="C207" s="258">
        <v>700</v>
      </c>
      <c r="D207" s="266">
        <v>8400</v>
      </c>
      <c r="E207" s="266">
        <v>700</v>
      </c>
      <c r="F207" s="266">
        <v>651</v>
      </c>
      <c r="G207" s="266">
        <v>630</v>
      </c>
      <c r="H207" s="266">
        <v>10381</v>
      </c>
      <c r="J207" s="266"/>
      <c r="K207" s="266"/>
      <c r="L207" s="266"/>
    </row>
    <row r="208" spans="1:12" ht="12.75" customHeight="1" x14ac:dyDescent="0.2">
      <c r="A208" s="221">
        <v>201</v>
      </c>
      <c r="B208" s="222" t="s">
        <v>663</v>
      </c>
      <c r="C208" s="229">
        <v>500</v>
      </c>
      <c r="D208" s="266">
        <v>6000</v>
      </c>
      <c r="E208" s="266">
        <v>500</v>
      </c>
      <c r="F208" s="266">
        <v>465</v>
      </c>
      <c r="G208" s="266">
        <v>450</v>
      </c>
      <c r="H208" s="266">
        <v>7415</v>
      </c>
      <c r="I208" s="261">
        <v>0</v>
      </c>
      <c r="J208" s="266">
        <v>0</v>
      </c>
      <c r="K208" s="266">
        <v>0</v>
      </c>
      <c r="L208" s="266">
        <v>0</v>
      </c>
    </row>
    <row r="209" spans="1:12" ht="12.75" customHeight="1" x14ac:dyDescent="0.2">
      <c r="A209" s="221">
        <v>202</v>
      </c>
      <c r="B209" s="222" t="s">
        <v>663</v>
      </c>
      <c r="C209" s="229">
        <v>500</v>
      </c>
      <c r="D209" s="266">
        <v>6000</v>
      </c>
      <c r="E209" s="266">
        <v>500</v>
      </c>
      <c r="F209" s="266">
        <v>465</v>
      </c>
      <c r="G209" s="266">
        <v>450</v>
      </c>
      <c r="H209" s="266">
        <v>7415</v>
      </c>
      <c r="I209" s="261">
        <v>0</v>
      </c>
      <c r="J209" s="266">
        <v>0</v>
      </c>
      <c r="K209" s="266">
        <v>0</v>
      </c>
      <c r="L209" s="266">
        <v>0</v>
      </c>
    </row>
    <row r="210" spans="1:12" ht="12.75" customHeight="1" x14ac:dyDescent="0.2">
      <c r="A210" s="221">
        <v>203</v>
      </c>
      <c r="B210" s="222" t="s">
        <v>663</v>
      </c>
      <c r="C210" s="229">
        <v>1000</v>
      </c>
      <c r="D210" s="266">
        <v>12000</v>
      </c>
      <c r="E210" s="266">
        <v>1000</v>
      </c>
      <c r="F210" s="266">
        <v>930</v>
      </c>
      <c r="G210" s="266">
        <v>900</v>
      </c>
      <c r="H210" s="266">
        <v>14830</v>
      </c>
      <c r="I210" s="261">
        <v>0</v>
      </c>
      <c r="J210" s="266">
        <v>0</v>
      </c>
      <c r="K210" s="266">
        <v>0</v>
      </c>
      <c r="L210" s="266">
        <v>0</v>
      </c>
    </row>
    <row r="211" spans="1:12" ht="12.75" customHeight="1" x14ac:dyDescent="0.2">
      <c r="A211" s="221">
        <v>204</v>
      </c>
      <c r="B211" s="222" t="s">
        <v>663</v>
      </c>
      <c r="C211" s="229">
        <v>400</v>
      </c>
      <c r="D211" s="266">
        <v>4800</v>
      </c>
      <c r="E211" s="266">
        <v>400</v>
      </c>
      <c r="F211" s="266">
        <v>372</v>
      </c>
      <c r="G211" s="266">
        <v>360</v>
      </c>
      <c r="H211" s="266">
        <v>5932</v>
      </c>
      <c r="I211" s="261">
        <v>0</v>
      </c>
      <c r="J211" s="266">
        <v>0</v>
      </c>
      <c r="K211" s="266">
        <v>0</v>
      </c>
      <c r="L211" s="266">
        <v>0</v>
      </c>
    </row>
    <row r="212" spans="1:12" ht="12.75" customHeight="1" x14ac:dyDescent="0.2">
      <c r="A212" s="221">
        <v>205</v>
      </c>
      <c r="B212" s="262" t="s">
        <v>663</v>
      </c>
      <c r="C212" s="278">
        <v>950</v>
      </c>
      <c r="D212" s="266">
        <v>11400</v>
      </c>
      <c r="E212" s="266">
        <v>950</v>
      </c>
      <c r="F212" s="266">
        <v>883.5</v>
      </c>
      <c r="G212" s="266">
        <v>855</v>
      </c>
      <c r="H212" s="266">
        <v>14088.5</v>
      </c>
      <c r="I212" s="261">
        <v>0</v>
      </c>
      <c r="J212" s="266">
        <v>0</v>
      </c>
      <c r="K212" s="266">
        <v>0</v>
      </c>
      <c r="L212" s="266">
        <v>0</v>
      </c>
    </row>
    <row r="213" spans="1:12" ht="12.75" customHeight="1" x14ac:dyDescent="0.2">
      <c r="A213" s="221">
        <v>206</v>
      </c>
      <c r="B213" s="270" t="s">
        <v>1003</v>
      </c>
      <c r="C213" s="271">
        <v>600</v>
      </c>
      <c r="D213" s="266">
        <v>7200</v>
      </c>
      <c r="E213" s="266">
        <v>600</v>
      </c>
      <c r="F213" s="266">
        <v>558</v>
      </c>
      <c r="G213" s="266">
        <v>540</v>
      </c>
      <c r="H213" s="266">
        <v>8898</v>
      </c>
      <c r="J213" s="266"/>
      <c r="K213" s="266"/>
      <c r="L213" s="266"/>
    </row>
    <row r="214" spans="1:12" ht="12.75" customHeight="1" x14ac:dyDescent="0.2">
      <c r="A214" s="221">
        <v>207</v>
      </c>
      <c r="B214" s="270" t="s">
        <v>1020</v>
      </c>
      <c r="C214" s="271">
        <v>600</v>
      </c>
      <c r="D214" s="266">
        <v>7200</v>
      </c>
      <c r="E214" s="266">
        <v>600</v>
      </c>
      <c r="F214" s="266">
        <v>558</v>
      </c>
      <c r="G214" s="266">
        <v>540</v>
      </c>
      <c r="H214" s="266">
        <v>8898</v>
      </c>
      <c r="J214" s="266"/>
      <c r="K214" s="266"/>
      <c r="L214" s="266"/>
    </row>
    <row r="215" spans="1:12" ht="12.75" customHeight="1" x14ac:dyDescent="0.2">
      <c r="A215" s="221">
        <v>208</v>
      </c>
      <c r="B215" s="222" t="s">
        <v>487</v>
      </c>
      <c r="C215" s="258">
        <v>472</v>
      </c>
      <c r="D215" s="266">
        <v>5664</v>
      </c>
      <c r="E215" s="266">
        <v>472</v>
      </c>
      <c r="F215" s="266">
        <v>438.96</v>
      </c>
      <c r="G215" s="266">
        <v>424.8</v>
      </c>
      <c r="H215" s="266">
        <v>6999.76</v>
      </c>
      <c r="J215" s="266"/>
      <c r="K215" s="266"/>
      <c r="L215" s="266"/>
    </row>
    <row r="216" spans="1:12" ht="12.75" customHeight="1" x14ac:dyDescent="0.2">
      <c r="A216" s="221">
        <v>209</v>
      </c>
      <c r="B216" s="222" t="s">
        <v>487</v>
      </c>
      <c r="C216" s="229">
        <v>800</v>
      </c>
      <c r="D216" s="266">
        <v>9600</v>
      </c>
      <c r="E216" s="266">
        <v>800</v>
      </c>
      <c r="F216" s="266">
        <v>744</v>
      </c>
      <c r="G216" s="266">
        <v>720</v>
      </c>
      <c r="H216" s="266">
        <v>11864</v>
      </c>
      <c r="J216" s="266"/>
      <c r="K216" s="266"/>
      <c r="L216" s="266"/>
    </row>
    <row r="217" spans="1:12" ht="12.75" customHeight="1" x14ac:dyDescent="0.2">
      <c r="A217" s="221">
        <v>210</v>
      </c>
      <c r="B217" s="222" t="s">
        <v>487</v>
      </c>
      <c r="C217" s="229">
        <v>1000</v>
      </c>
      <c r="D217" s="266">
        <v>12000</v>
      </c>
      <c r="E217" s="266">
        <v>1000</v>
      </c>
      <c r="F217" s="266">
        <v>930</v>
      </c>
      <c r="G217" s="266">
        <v>900</v>
      </c>
      <c r="H217" s="266">
        <v>14830</v>
      </c>
      <c r="J217" s="266"/>
      <c r="K217" s="266"/>
      <c r="L217" s="266"/>
    </row>
    <row r="218" spans="1:12" ht="12.75" customHeight="1" x14ac:dyDescent="0.2">
      <c r="A218" s="221">
        <v>211</v>
      </c>
      <c r="B218" s="222" t="s">
        <v>992</v>
      </c>
      <c r="C218" s="229">
        <v>375</v>
      </c>
      <c r="D218" s="266">
        <v>4500</v>
      </c>
      <c r="E218" s="266">
        <v>375</v>
      </c>
      <c r="F218" s="266">
        <v>348.75</v>
      </c>
      <c r="G218" s="266">
        <v>337.5</v>
      </c>
      <c r="H218" s="266">
        <v>5561.25</v>
      </c>
      <c r="J218" s="266"/>
      <c r="K218" s="266"/>
      <c r="L218" s="266"/>
    </row>
    <row r="219" spans="1:12" ht="12.75" customHeight="1" x14ac:dyDescent="0.2">
      <c r="A219" s="221">
        <v>212</v>
      </c>
      <c r="B219" s="222" t="s">
        <v>993</v>
      </c>
      <c r="C219" s="229">
        <v>400</v>
      </c>
      <c r="D219" s="266">
        <v>4800</v>
      </c>
      <c r="E219" s="266">
        <v>400</v>
      </c>
      <c r="F219" s="266">
        <v>372</v>
      </c>
      <c r="G219" s="266">
        <v>360</v>
      </c>
      <c r="H219" s="266">
        <v>5932</v>
      </c>
      <c r="J219" s="266"/>
      <c r="K219" s="266"/>
      <c r="L219" s="266"/>
    </row>
    <row r="220" spans="1:12" ht="12.75" customHeight="1" x14ac:dyDescent="0.2">
      <c r="A220" s="221">
        <v>213</v>
      </c>
      <c r="B220" s="257" t="s">
        <v>1018</v>
      </c>
      <c r="C220" s="229">
        <v>650</v>
      </c>
      <c r="D220" s="266">
        <v>7800</v>
      </c>
      <c r="E220" s="266">
        <v>650</v>
      </c>
      <c r="F220" s="266">
        <v>604.5</v>
      </c>
      <c r="G220" s="266">
        <v>585</v>
      </c>
      <c r="H220" s="266">
        <v>9639.5</v>
      </c>
      <c r="J220" s="266"/>
      <c r="K220" s="266"/>
      <c r="L220" s="266"/>
    </row>
    <row r="221" spans="1:12" ht="12.75" customHeight="1" x14ac:dyDescent="0.2">
      <c r="A221" s="221">
        <v>214</v>
      </c>
      <c r="B221" s="270" t="s">
        <v>1002</v>
      </c>
      <c r="C221" s="271">
        <v>700</v>
      </c>
      <c r="D221" s="266">
        <v>8400</v>
      </c>
      <c r="E221" s="266">
        <v>700</v>
      </c>
      <c r="F221" s="266">
        <v>651</v>
      </c>
      <c r="G221" s="266">
        <v>630</v>
      </c>
      <c r="H221" s="266">
        <v>10381</v>
      </c>
      <c r="J221" s="266"/>
      <c r="K221" s="266"/>
      <c r="L221" s="266"/>
    </row>
    <row r="222" spans="1:12" ht="12.75" customHeight="1" x14ac:dyDescent="0.2">
      <c r="A222" s="221">
        <v>215</v>
      </c>
      <c r="B222" s="222" t="s">
        <v>997</v>
      </c>
      <c r="C222" s="229">
        <v>400</v>
      </c>
      <c r="D222" s="266">
        <v>4800</v>
      </c>
      <c r="E222" s="266">
        <v>400</v>
      </c>
      <c r="F222" s="266">
        <v>372</v>
      </c>
      <c r="G222" s="266">
        <v>360</v>
      </c>
      <c r="H222" s="266">
        <v>5932</v>
      </c>
      <c r="J222" s="266"/>
      <c r="K222" s="266"/>
      <c r="L222" s="266"/>
    </row>
    <row r="223" spans="1:12" ht="12.75" customHeight="1" x14ac:dyDescent="0.2">
      <c r="A223" s="221">
        <v>216</v>
      </c>
      <c r="B223" s="222" t="s">
        <v>997</v>
      </c>
      <c r="C223" s="229">
        <v>400</v>
      </c>
      <c r="D223" s="266">
        <v>4800</v>
      </c>
      <c r="E223" s="266">
        <v>400</v>
      </c>
      <c r="F223" s="266">
        <v>372</v>
      </c>
      <c r="G223" s="266">
        <v>360</v>
      </c>
      <c r="H223" s="266">
        <v>5932</v>
      </c>
      <c r="J223" s="266"/>
      <c r="K223" s="266"/>
      <c r="L223" s="266"/>
    </row>
    <row r="224" spans="1:12" ht="12.75" customHeight="1" x14ac:dyDescent="0.2">
      <c r="A224" s="221">
        <v>217</v>
      </c>
      <c r="B224" s="222" t="s">
        <v>660</v>
      </c>
      <c r="C224" s="229">
        <v>350</v>
      </c>
      <c r="D224" s="266">
        <v>4200</v>
      </c>
      <c r="E224" s="266">
        <v>350</v>
      </c>
      <c r="F224" s="266">
        <v>325.5</v>
      </c>
      <c r="G224" s="266">
        <v>315</v>
      </c>
      <c r="H224" s="266">
        <v>5190.5</v>
      </c>
      <c r="J224" s="266"/>
      <c r="K224" s="266"/>
      <c r="L224" s="266"/>
    </row>
    <row r="225" spans="1:12" ht="12.75" customHeight="1" x14ac:dyDescent="0.2">
      <c r="A225" s="221">
        <v>218</v>
      </c>
      <c r="B225" s="257" t="s">
        <v>1019</v>
      </c>
      <c r="C225" s="229">
        <v>500</v>
      </c>
      <c r="D225" s="266">
        <v>6000</v>
      </c>
      <c r="E225" s="266">
        <v>500</v>
      </c>
      <c r="F225" s="266">
        <v>465</v>
      </c>
      <c r="G225" s="266">
        <v>450</v>
      </c>
      <c r="H225" s="266">
        <v>7415</v>
      </c>
      <c r="I225" s="261">
        <v>0</v>
      </c>
      <c r="J225" s="266">
        <v>0</v>
      </c>
      <c r="K225" s="266">
        <v>0</v>
      </c>
      <c r="L225" s="266">
        <v>0</v>
      </c>
    </row>
    <row r="226" spans="1:12" ht="12.75" customHeight="1" x14ac:dyDescent="0.2">
      <c r="A226" s="221">
        <v>219</v>
      </c>
      <c r="B226" s="257" t="s">
        <v>1017</v>
      </c>
      <c r="C226" s="229">
        <v>500</v>
      </c>
      <c r="D226" s="266">
        <v>6000</v>
      </c>
      <c r="E226" s="266">
        <v>500</v>
      </c>
      <c r="F226" s="266">
        <v>465</v>
      </c>
      <c r="G226" s="266">
        <v>450</v>
      </c>
      <c r="H226" s="266">
        <v>7415</v>
      </c>
      <c r="J226" s="266"/>
      <c r="K226" s="266"/>
      <c r="L226" s="266"/>
    </row>
    <row r="227" spans="1:12" ht="12.75" customHeight="1" x14ac:dyDescent="0.2">
      <c r="A227" s="221">
        <v>220</v>
      </c>
      <c r="B227" s="257" t="s">
        <v>1016</v>
      </c>
      <c r="C227" s="229">
        <v>500</v>
      </c>
      <c r="D227" s="266">
        <v>6000</v>
      </c>
      <c r="E227" s="266">
        <v>500</v>
      </c>
      <c r="F227" s="266">
        <v>465</v>
      </c>
      <c r="G227" s="266">
        <v>450</v>
      </c>
      <c r="H227" s="266">
        <v>7415</v>
      </c>
      <c r="J227" s="266"/>
      <c r="K227" s="266"/>
      <c r="L227" s="266"/>
    </row>
    <row r="228" spans="1:12" ht="12.75" customHeight="1" x14ac:dyDescent="0.2">
      <c r="A228" s="221">
        <v>221</v>
      </c>
      <c r="B228" s="222" t="s">
        <v>790</v>
      </c>
      <c r="C228" s="229">
        <v>950</v>
      </c>
      <c r="D228" s="266">
        <v>11400</v>
      </c>
      <c r="E228" s="266">
        <v>950</v>
      </c>
      <c r="F228" s="266">
        <v>883.5</v>
      </c>
      <c r="G228" s="266">
        <v>855</v>
      </c>
      <c r="H228" s="266">
        <v>14088.5</v>
      </c>
      <c r="J228" s="266"/>
      <c r="K228" s="266"/>
      <c r="L228" s="266"/>
    </row>
    <row r="229" spans="1:12" ht="12.75" customHeight="1" x14ac:dyDescent="0.2">
      <c r="A229" s="221">
        <v>222</v>
      </c>
      <c r="B229" s="262" t="s">
        <v>772</v>
      </c>
      <c r="C229" s="278">
        <v>375</v>
      </c>
      <c r="D229" s="266">
        <v>4500</v>
      </c>
      <c r="E229" s="266">
        <v>375</v>
      </c>
      <c r="F229" s="266">
        <v>348.75</v>
      </c>
      <c r="G229" s="266">
        <v>337.5</v>
      </c>
      <c r="H229" s="266">
        <v>5561.25</v>
      </c>
      <c r="J229" s="266"/>
      <c r="K229" s="266"/>
      <c r="L229" s="266"/>
    </row>
    <row r="230" spans="1:12" ht="12.75" customHeight="1" x14ac:dyDescent="0.2">
      <c r="A230" s="221">
        <v>223</v>
      </c>
      <c r="B230" s="222" t="s">
        <v>994</v>
      </c>
      <c r="C230" s="229">
        <v>350</v>
      </c>
      <c r="D230" s="266">
        <v>4200</v>
      </c>
      <c r="E230" s="266">
        <v>350</v>
      </c>
      <c r="F230" s="266">
        <v>325.5</v>
      </c>
      <c r="G230" s="266">
        <v>315</v>
      </c>
      <c r="H230" s="266">
        <v>5190.5</v>
      </c>
      <c r="J230" s="266"/>
      <c r="K230" s="266"/>
      <c r="L230" s="266"/>
    </row>
    <row r="231" spans="1:12" ht="12.75" customHeight="1" x14ac:dyDescent="0.2">
      <c r="A231" s="221">
        <v>224</v>
      </c>
      <c r="B231" s="270" t="s">
        <v>1000</v>
      </c>
      <c r="C231" s="271">
        <v>1000</v>
      </c>
      <c r="D231" s="266">
        <v>12000</v>
      </c>
      <c r="E231" s="266">
        <v>1000</v>
      </c>
      <c r="F231" s="266">
        <v>930</v>
      </c>
      <c r="G231" s="266">
        <v>900</v>
      </c>
      <c r="H231" s="266">
        <v>14830</v>
      </c>
      <c r="J231" s="266"/>
      <c r="K231" s="266"/>
      <c r="L231" s="266"/>
    </row>
    <row r="232" spans="1:12" ht="12.75" customHeight="1" x14ac:dyDescent="0.2">
      <c r="A232" s="221">
        <v>225</v>
      </c>
      <c r="B232" s="270" t="s">
        <v>1001</v>
      </c>
      <c r="C232" s="271">
        <v>750</v>
      </c>
      <c r="D232" s="266">
        <v>9000</v>
      </c>
      <c r="E232" s="266">
        <v>750</v>
      </c>
      <c r="F232" s="266">
        <v>697.5</v>
      </c>
      <c r="G232" s="266">
        <v>675</v>
      </c>
      <c r="H232" s="266">
        <v>11122.5</v>
      </c>
      <c r="J232" s="266"/>
      <c r="K232" s="266"/>
      <c r="L232" s="266"/>
    </row>
    <row r="233" spans="1:12" ht="12.75" customHeight="1" x14ac:dyDescent="0.2">
      <c r="A233" s="221">
        <v>226</v>
      </c>
      <c r="B233" s="262" t="s">
        <v>584</v>
      </c>
      <c r="C233" s="278">
        <v>450</v>
      </c>
      <c r="D233" s="266">
        <v>5400</v>
      </c>
      <c r="E233" s="266">
        <v>450</v>
      </c>
      <c r="F233" s="266">
        <v>418.5</v>
      </c>
      <c r="G233" s="266">
        <v>405</v>
      </c>
      <c r="H233" s="266">
        <v>6673.5</v>
      </c>
      <c r="J233" s="266"/>
      <c r="K233" s="266"/>
      <c r="L233" s="266"/>
    </row>
    <row r="234" spans="1:12" ht="12.75" customHeight="1" x14ac:dyDescent="0.2">
      <c r="A234" s="221">
        <v>227</v>
      </c>
      <c r="B234" s="262" t="s">
        <v>595</v>
      </c>
      <c r="C234" s="278">
        <v>500</v>
      </c>
      <c r="D234" s="266">
        <v>6000</v>
      </c>
      <c r="E234" s="266">
        <v>500</v>
      </c>
      <c r="F234" s="266">
        <v>465</v>
      </c>
      <c r="G234" s="266">
        <v>450</v>
      </c>
      <c r="H234" s="266">
        <v>7415</v>
      </c>
      <c r="J234" s="266"/>
      <c r="K234" s="266"/>
      <c r="L234" s="266"/>
    </row>
    <row r="235" spans="1:12" ht="12.75" customHeight="1" x14ac:dyDescent="0.2">
      <c r="A235" s="221">
        <v>228</v>
      </c>
      <c r="B235" s="222" t="s">
        <v>896</v>
      </c>
      <c r="C235" s="229">
        <v>1000</v>
      </c>
      <c r="D235" s="266">
        <v>12000</v>
      </c>
      <c r="E235" s="266">
        <v>1000</v>
      </c>
      <c r="F235" s="266">
        <v>930</v>
      </c>
      <c r="G235" s="266">
        <v>900</v>
      </c>
      <c r="H235" s="266">
        <v>14830</v>
      </c>
      <c r="J235" s="266"/>
      <c r="K235" s="266"/>
      <c r="L235" s="266"/>
    </row>
    <row r="236" spans="1:12" ht="12.75" customHeight="1" x14ac:dyDescent="0.2">
      <c r="A236" s="221">
        <v>229</v>
      </c>
      <c r="B236" s="222" t="s">
        <v>896</v>
      </c>
      <c r="C236" s="229">
        <v>1000</v>
      </c>
      <c r="D236" s="266">
        <v>12000</v>
      </c>
      <c r="E236" s="266">
        <v>1000</v>
      </c>
      <c r="F236" s="266">
        <v>930</v>
      </c>
      <c r="G236" s="266">
        <v>900</v>
      </c>
      <c r="H236" s="266">
        <v>14830</v>
      </c>
      <c r="J236" s="266"/>
      <c r="K236" s="266"/>
      <c r="L236" s="266"/>
    </row>
    <row r="237" spans="1:12" ht="12.75" customHeight="1" x14ac:dyDescent="0.2">
      <c r="A237" s="221">
        <v>230</v>
      </c>
      <c r="B237" s="222" t="s">
        <v>896</v>
      </c>
      <c r="C237" s="229">
        <v>600</v>
      </c>
      <c r="D237" s="266">
        <v>7200</v>
      </c>
      <c r="E237" s="266">
        <v>600</v>
      </c>
      <c r="F237" s="266">
        <v>558</v>
      </c>
      <c r="G237" s="266">
        <v>540</v>
      </c>
      <c r="H237" s="266">
        <v>8898</v>
      </c>
      <c r="J237" s="266"/>
      <c r="K237" s="266"/>
      <c r="L237" s="266"/>
    </row>
    <row r="238" spans="1:12" ht="12.75" customHeight="1" x14ac:dyDescent="0.2">
      <c r="A238" s="221">
        <v>231</v>
      </c>
      <c r="B238" s="222" t="s">
        <v>896</v>
      </c>
      <c r="C238" s="228">
        <v>600</v>
      </c>
      <c r="D238" s="266">
        <v>7200</v>
      </c>
      <c r="E238" s="266">
        <v>600</v>
      </c>
      <c r="F238" s="266">
        <v>558</v>
      </c>
      <c r="G238" s="266">
        <v>540</v>
      </c>
      <c r="H238" s="266">
        <v>8898</v>
      </c>
      <c r="I238" s="261">
        <v>0</v>
      </c>
      <c r="J238" s="266">
        <v>0</v>
      </c>
      <c r="K238" s="266">
        <v>0</v>
      </c>
      <c r="L238" s="266">
        <v>0</v>
      </c>
    </row>
    <row r="239" spans="1:12" ht="12.75" customHeight="1" x14ac:dyDescent="0.2">
      <c r="A239" s="221">
        <v>232</v>
      </c>
      <c r="B239" s="222" t="s">
        <v>896</v>
      </c>
      <c r="C239" s="228">
        <v>700</v>
      </c>
      <c r="D239" s="266">
        <v>8400</v>
      </c>
      <c r="E239" s="266">
        <v>700</v>
      </c>
      <c r="F239" s="266">
        <v>651</v>
      </c>
      <c r="G239" s="266">
        <v>630</v>
      </c>
      <c r="H239" s="266">
        <v>10381</v>
      </c>
      <c r="I239" s="261">
        <v>0</v>
      </c>
      <c r="J239" s="266">
        <v>0</v>
      </c>
      <c r="K239" s="266">
        <v>0</v>
      </c>
      <c r="L239" s="266">
        <v>0</v>
      </c>
    </row>
    <row r="240" spans="1:12" ht="12.75" customHeight="1" x14ac:dyDescent="0.2">
      <c r="A240" s="221">
        <v>233</v>
      </c>
      <c r="B240" s="222" t="s">
        <v>896</v>
      </c>
      <c r="C240" s="228">
        <v>600</v>
      </c>
      <c r="D240" s="266">
        <v>7200</v>
      </c>
      <c r="E240" s="266">
        <v>600</v>
      </c>
      <c r="F240" s="266">
        <v>558</v>
      </c>
      <c r="G240" s="266">
        <v>540</v>
      </c>
      <c r="H240" s="266">
        <v>8898</v>
      </c>
      <c r="I240" s="261">
        <v>0</v>
      </c>
      <c r="J240" s="266">
        <v>0</v>
      </c>
      <c r="K240" s="266">
        <v>0</v>
      </c>
      <c r="L240" s="266">
        <v>0</v>
      </c>
    </row>
    <row r="241" spans="1:12" ht="12.75" customHeight="1" x14ac:dyDescent="0.2">
      <c r="A241" s="221">
        <v>234</v>
      </c>
      <c r="B241" s="262" t="s">
        <v>536</v>
      </c>
      <c r="C241" s="278">
        <v>375</v>
      </c>
      <c r="D241" s="266">
        <v>4500</v>
      </c>
      <c r="E241" s="266">
        <v>375</v>
      </c>
      <c r="F241" s="266">
        <v>348.75</v>
      </c>
      <c r="G241" s="266">
        <v>337.5</v>
      </c>
      <c r="H241" s="266">
        <v>5561.25</v>
      </c>
      <c r="I241" s="261">
        <v>0</v>
      </c>
      <c r="J241" s="266">
        <v>0</v>
      </c>
      <c r="K241" s="266">
        <v>0</v>
      </c>
      <c r="L241" s="266">
        <v>0</v>
      </c>
    </row>
    <row r="242" spans="1:12" ht="12.75" customHeight="1" x14ac:dyDescent="0.2">
      <c r="A242" s="221">
        <v>235</v>
      </c>
      <c r="B242" s="262" t="s">
        <v>536</v>
      </c>
      <c r="C242" s="278">
        <v>375</v>
      </c>
      <c r="D242" s="266">
        <v>4500</v>
      </c>
      <c r="E242" s="266">
        <v>375</v>
      </c>
      <c r="F242" s="266">
        <v>348.75</v>
      </c>
      <c r="G242" s="266">
        <v>337.5</v>
      </c>
      <c r="H242" s="266">
        <v>5561.25</v>
      </c>
      <c r="I242" s="261">
        <v>0</v>
      </c>
      <c r="J242" s="266">
        <v>0</v>
      </c>
      <c r="K242" s="266">
        <v>0</v>
      </c>
      <c r="L242" s="266">
        <v>0</v>
      </c>
    </row>
    <row r="243" spans="1:12" ht="12.75" customHeight="1" x14ac:dyDescent="0.2">
      <c r="A243" s="221">
        <v>236</v>
      </c>
      <c r="B243" s="270" t="s">
        <v>746</v>
      </c>
      <c r="C243" s="271">
        <v>1500</v>
      </c>
      <c r="D243" s="266">
        <v>18000</v>
      </c>
      <c r="E243" s="266">
        <v>1500</v>
      </c>
      <c r="F243" s="266">
        <v>1395</v>
      </c>
      <c r="G243" s="266">
        <v>900</v>
      </c>
      <c r="H243" s="266">
        <v>21795</v>
      </c>
      <c r="I243" s="261">
        <v>0</v>
      </c>
      <c r="J243" s="266">
        <v>0</v>
      </c>
      <c r="K243" s="266">
        <v>0</v>
      </c>
      <c r="L243" s="266">
        <v>0</v>
      </c>
    </row>
    <row r="244" spans="1:12" ht="12.75" customHeight="1" x14ac:dyDescent="0.2">
      <c r="A244" s="221">
        <v>237</v>
      </c>
      <c r="B244" s="259" t="s">
        <v>985</v>
      </c>
      <c r="C244" s="258">
        <v>2222.2199999999998</v>
      </c>
      <c r="D244" s="266">
        <v>26666.639999999999</v>
      </c>
      <c r="E244" s="266">
        <v>2222.2199999999998</v>
      </c>
      <c r="F244" s="266">
        <v>2066.66</v>
      </c>
      <c r="G244" s="266">
        <v>900</v>
      </c>
      <c r="H244" s="266">
        <v>31855.52</v>
      </c>
      <c r="I244" s="261">
        <v>0</v>
      </c>
      <c r="J244" s="266">
        <v>0</v>
      </c>
      <c r="K244" s="266">
        <v>0</v>
      </c>
      <c r="L244" s="266">
        <v>0</v>
      </c>
    </row>
    <row r="245" spans="1:12" ht="12.75" customHeight="1" x14ac:dyDescent="0.2">
      <c r="A245" s="221">
        <v>238</v>
      </c>
      <c r="B245" s="259" t="s">
        <v>1013</v>
      </c>
      <c r="C245" s="258">
        <v>500</v>
      </c>
      <c r="D245" s="266">
        <v>6000</v>
      </c>
      <c r="E245" s="266">
        <v>500</v>
      </c>
      <c r="F245" s="266">
        <v>465</v>
      </c>
      <c r="G245" s="266">
        <v>450</v>
      </c>
      <c r="H245" s="266">
        <v>7415</v>
      </c>
      <c r="J245" s="266"/>
      <c r="K245" s="266"/>
      <c r="L245" s="266"/>
    </row>
    <row r="246" spans="1:12" ht="12.75" customHeight="1" x14ac:dyDescent="0.2">
      <c r="A246" s="221">
        <v>239</v>
      </c>
      <c r="B246" s="222" t="s">
        <v>489</v>
      </c>
      <c r="C246" s="229">
        <v>350</v>
      </c>
      <c r="D246" s="266">
        <v>4200</v>
      </c>
      <c r="E246" s="266">
        <v>350</v>
      </c>
      <c r="F246" s="266">
        <v>325.5</v>
      </c>
      <c r="G246" s="266">
        <v>315</v>
      </c>
      <c r="H246" s="266">
        <v>5190.5</v>
      </c>
      <c r="I246" s="261">
        <v>0</v>
      </c>
      <c r="J246" s="266">
        <v>0</v>
      </c>
      <c r="K246" s="266">
        <v>0</v>
      </c>
      <c r="L246" s="266">
        <v>0</v>
      </c>
    </row>
    <row r="247" spans="1:12" ht="12.75" customHeight="1" x14ac:dyDescent="0.2">
      <c r="A247" s="221">
        <v>240</v>
      </c>
      <c r="B247" s="222" t="s">
        <v>489</v>
      </c>
      <c r="C247" s="229">
        <v>375</v>
      </c>
      <c r="D247" s="266">
        <v>4500</v>
      </c>
      <c r="E247" s="266">
        <v>375</v>
      </c>
      <c r="F247" s="266">
        <v>348.75</v>
      </c>
      <c r="G247" s="266">
        <v>337.5</v>
      </c>
      <c r="H247" s="266">
        <v>5561.25</v>
      </c>
      <c r="I247" s="261">
        <v>0</v>
      </c>
      <c r="J247" s="266">
        <v>0</v>
      </c>
      <c r="K247" s="266">
        <v>0</v>
      </c>
      <c r="L247" s="266">
        <v>0</v>
      </c>
    </row>
    <row r="248" spans="1:12" ht="12.75" customHeight="1" x14ac:dyDescent="0.2">
      <c r="A248" s="221">
        <v>241</v>
      </c>
      <c r="B248" s="222" t="s">
        <v>489</v>
      </c>
      <c r="C248" s="229">
        <v>350</v>
      </c>
      <c r="D248" s="266">
        <v>4200</v>
      </c>
      <c r="E248" s="266">
        <v>350</v>
      </c>
      <c r="F248" s="266">
        <v>325.5</v>
      </c>
      <c r="G248" s="266">
        <v>315</v>
      </c>
      <c r="H248" s="266">
        <v>5190.5</v>
      </c>
      <c r="I248" s="261">
        <v>0</v>
      </c>
      <c r="J248" s="266">
        <v>0</v>
      </c>
      <c r="K248" s="266">
        <v>0</v>
      </c>
      <c r="L248" s="266">
        <v>0</v>
      </c>
    </row>
    <row r="249" spans="1:12" ht="12.75" customHeight="1" x14ac:dyDescent="0.2">
      <c r="A249" s="221">
        <v>242</v>
      </c>
      <c r="B249" s="222" t="s">
        <v>489</v>
      </c>
      <c r="C249" s="229">
        <v>350</v>
      </c>
      <c r="D249" s="266">
        <v>4200</v>
      </c>
      <c r="E249" s="266">
        <v>350</v>
      </c>
      <c r="F249" s="266">
        <v>325.5</v>
      </c>
      <c r="G249" s="266">
        <v>315</v>
      </c>
      <c r="H249" s="266">
        <v>5190.5</v>
      </c>
      <c r="I249" s="261">
        <v>0</v>
      </c>
      <c r="J249" s="266">
        <v>0</v>
      </c>
      <c r="K249" s="266">
        <v>0</v>
      </c>
      <c r="L249" s="266">
        <v>0</v>
      </c>
    </row>
    <row r="250" spans="1:12" ht="12.75" customHeight="1" x14ac:dyDescent="0.2">
      <c r="A250" s="221">
        <v>243</v>
      </c>
      <c r="B250" s="223" t="s">
        <v>884</v>
      </c>
      <c r="C250" s="225">
        <v>400</v>
      </c>
      <c r="D250" s="266">
        <v>4800</v>
      </c>
      <c r="E250" s="266">
        <v>400</v>
      </c>
      <c r="F250" s="266">
        <v>372</v>
      </c>
      <c r="G250" s="266">
        <v>360</v>
      </c>
      <c r="H250" s="266">
        <v>5932</v>
      </c>
      <c r="I250" s="261">
        <v>0</v>
      </c>
      <c r="J250" s="266">
        <v>0</v>
      </c>
      <c r="K250" s="266">
        <v>0</v>
      </c>
      <c r="L250" s="266">
        <v>0</v>
      </c>
    </row>
    <row r="251" spans="1:12" ht="12.75" customHeight="1" x14ac:dyDescent="0.2">
      <c r="A251" s="221">
        <v>244</v>
      </c>
      <c r="B251" s="262" t="s">
        <v>533</v>
      </c>
      <c r="C251" s="278">
        <v>450</v>
      </c>
      <c r="D251" s="266">
        <v>5400</v>
      </c>
      <c r="E251" s="266">
        <v>450</v>
      </c>
      <c r="F251" s="266">
        <v>418.5</v>
      </c>
      <c r="G251" s="266">
        <v>405</v>
      </c>
      <c r="H251" s="266">
        <v>6673.5</v>
      </c>
      <c r="I251" s="261">
        <v>0</v>
      </c>
      <c r="J251" s="266">
        <v>0</v>
      </c>
      <c r="K251" s="266">
        <v>0</v>
      </c>
      <c r="L251" s="266">
        <v>0</v>
      </c>
    </row>
    <row r="252" spans="1:12" ht="12.75" customHeight="1" x14ac:dyDescent="0.2">
      <c r="A252" s="221">
        <v>245</v>
      </c>
      <c r="B252" s="262" t="s">
        <v>533</v>
      </c>
      <c r="C252" s="278">
        <v>425</v>
      </c>
      <c r="D252" s="266">
        <v>5100</v>
      </c>
      <c r="E252" s="266">
        <v>425</v>
      </c>
      <c r="F252" s="266">
        <v>395.25</v>
      </c>
      <c r="G252" s="266">
        <v>382.5</v>
      </c>
      <c r="H252" s="266">
        <v>6302.75</v>
      </c>
      <c r="I252" s="261">
        <v>0</v>
      </c>
      <c r="J252" s="266">
        <v>0</v>
      </c>
      <c r="K252" s="266">
        <v>0</v>
      </c>
      <c r="L252" s="266">
        <v>0</v>
      </c>
    </row>
    <row r="253" spans="1:12" ht="12.75" customHeight="1" x14ac:dyDescent="0.2">
      <c r="A253" s="221">
        <v>246</v>
      </c>
      <c r="B253" s="259" t="s">
        <v>463</v>
      </c>
      <c r="C253" s="258">
        <v>425</v>
      </c>
      <c r="D253" s="266">
        <v>5100</v>
      </c>
      <c r="E253" s="266">
        <v>425</v>
      </c>
      <c r="F253" s="266">
        <v>395.25</v>
      </c>
      <c r="G253" s="266">
        <v>382.5</v>
      </c>
      <c r="H253" s="266">
        <v>6302.75</v>
      </c>
      <c r="I253" s="261">
        <v>0</v>
      </c>
      <c r="J253" s="266">
        <v>0</v>
      </c>
      <c r="K253" s="266">
        <v>0</v>
      </c>
      <c r="L253" s="266">
        <v>0</v>
      </c>
    </row>
    <row r="254" spans="1:12" ht="12.75" customHeight="1" x14ac:dyDescent="0.2">
      <c r="A254" s="221">
        <v>247</v>
      </c>
      <c r="B254" s="259" t="s">
        <v>463</v>
      </c>
      <c r="C254" s="258">
        <v>450</v>
      </c>
      <c r="D254" s="266">
        <v>5400</v>
      </c>
      <c r="E254" s="266">
        <v>450</v>
      </c>
      <c r="F254" s="266">
        <v>418.5</v>
      </c>
      <c r="G254" s="266">
        <v>405</v>
      </c>
      <c r="H254" s="266">
        <v>6673.5</v>
      </c>
      <c r="I254" s="261">
        <v>0</v>
      </c>
      <c r="J254" s="266">
        <v>0</v>
      </c>
      <c r="K254" s="266">
        <v>0</v>
      </c>
      <c r="L254" s="266">
        <v>0</v>
      </c>
    </row>
    <row r="255" spans="1:12" ht="12.75" customHeight="1" x14ac:dyDescent="0.2">
      <c r="A255" s="221">
        <v>248</v>
      </c>
      <c r="B255" s="222" t="s">
        <v>581</v>
      </c>
      <c r="C255" s="229">
        <v>475</v>
      </c>
      <c r="D255" s="266">
        <v>5700</v>
      </c>
      <c r="E255" s="266">
        <v>475</v>
      </c>
      <c r="F255" s="266">
        <v>441.75</v>
      </c>
      <c r="G255" s="266">
        <v>427.5</v>
      </c>
      <c r="H255" s="266">
        <v>7044.25</v>
      </c>
      <c r="I255" s="261">
        <v>0</v>
      </c>
      <c r="J255" s="266">
        <v>0</v>
      </c>
      <c r="K255" s="266">
        <v>0</v>
      </c>
      <c r="L255" s="266">
        <v>0</v>
      </c>
    </row>
    <row r="256" spans="1:12" ht="12.75" customHeight="1" x14ac:dyDescent="0.2">
      <c r="A256" s="221">
        <v>249</v>
      </c>
      <c r="B256" s="222" t="s">
        <v>581</v>
      </c>
      <c r="C256" s="229">
        <v>450</v>
      </c>
      <c r="D256" s="266">
        <v>5400</v>
      </c>
      <c r="E256" s="266">
        <v>450</v>
      </c>
      <c r="F256" s="266">
        <v>418.5</v>
      </c>
      <c r="G256" s="266">
        <v>405</v>
      </c>
      <c r="H256" s="266">
        <v>6673.5</v>
      </c>
      <c r="I256" s="261">
        <v>0</v>
      </c>
      <c r="J256" s="266">
        <v>0</v>
      </c>
      <c r="K256" s="266">
        <v>0</v>
      </c>
      <c r="L256" s="266">
        <v>0</v>
      </c>
    </row>
    <row r="257" spans="1:12" ht="12.75" customHeight="1" x14ac:dyDescent="0.2">
      <c r="A257" s="221">
        <v>250</v>
      </c>
      <c r="B257" s="222" t="s">
        <v>581</v>
      </c>
      <c r="C257" s="229">
        <v>400</v>
      </c>
      <c r="D257" s="266">
        <v>4800</v>
      </c>
      <c r="E257" s="266">
        <v>400</v>
      </c>
      <c r="F257" s="266">
        <v>372</v>
      </c>
      <c r="G257" s="266">
        <v>360</v>
      </c>
      <c r="H257" s="266">
        <v>5932</v>
      </c>
      <c r="I257" s="261">
        <v>0</v>
      </c>
      <c r="J257" s="266">
        <v>0</v>
      </c>
      <c r="K257" s="266">
        <v>0</v>
      </c>
      <c r="L257" s="266">
        <v>0</v>
      </c>
    </row>
    <row r="258" spans="1:12" ht="12.75" customHeight="1" x14ac:dyDescent="0.2">
      <c r="A258" s="221">
        <v>251</v>
      </c>
      <c r="B258" s="222" t="s">
        <v>581</v>
      </c>
      <c r="C258" s="229">
        <v>500</v>
      </c>
      <c r="D258" s="266">
        <v>6000</v>
      </c>
      <c r="E258" s="266">
        <v>500</v>
      </c>
      <c r="F258" s="266">
        <v>465</v>
      </c>
      <c r="G258" s="266">
        <v>450</v>
      </c>
      <c r="H258" s="266">
        <v>7415</v>
      </c>
      <c r="I258" s="261">
        <v>0</v>
      </c>
      <c r="J258" s="266">
        <v>0</v>
      </c>
      <c r="K258" s="266">
        <v>0</v>
      </c>
      <c r="L258" s="266">
        <v>0</v>
      </c>
    </row>
    <row r="259" spans="1:12" ht="12.75" customHeight="1" x14ac:dyDescent="0.2">
      <c r="A259" s="221">
        <v>252</v>
      </c>
      <c r="B259" s="222" t="s">
        <v>995</v>
      </c>
      <c r="C259" s="229">
        <v>400</v>
      </c>
      <c r="D259" s="266">
        <v>4800</v>
      </c>
      <c r="E259" s="266">
        <v>400</v>
      </c>
      <c r="F259" s="266">
        <v>372</v>
      </c>
      <c r="G259" s="266">
        <v>360</v>
      </c>
      <c r="H259" s="266">
        <v>5932</v>
      </c>
      <c r="I259" s="261">
        <v>0</v>
      </c>
      <c r="J259" s="266">
        <v>0</v>
      </c>
      <c r="K259" s="266">
        <v>0</v>
      </c>
      <c r="L259" s="266">
        <v>0</v>
      </c>
    </row>
    <row r="260" spans="1:12" ht="12.75" customHeight="1" x14ac:dyDescent="0.2">
      <c r="A260" s="221">
        <v>253</v>
      </c>
      <c r="B260" s="222" t="s">
        <v>864</v>
      </c>
      <c r="C260" s="229">
        <v>400</v>
      </c>
      <c r="D260" s="266">
        <v>4800</v>
      </c>
      <c r="E260" s="266">
        <v>400</v>
      </c>
      <c r="F260" s="266">
        <v>372</v>
      </c>
      <c r="G260" s="266">
        <v>360</v>
      </c>
      <c r="H260" s="266">
        <v>5932</v>
      </c>
      <c r="I260" s="261">
        <v>0</v>
      </c>
      <c r="J260" s="266">
        <v>0</v>
      </c>
      <c r="K260" s="266">
        <v>0</v>
      </c>
      <c r="L260" s="266">
        <v>0</v>
      </c>
    </row>
    <row r="261" spans="1:12" ht="12.75" customHeight="1" x14ac:dyDescent="0.2">
      <c r="A261" s="221">
        <v>254</v>
      </c>
      <c r="B261" s="262" t="s">
        <v>656</v>
      </c>
      <c r="C261" s="278">
        <v>500</v>
      </c>
      <c r="D261" s="266">
        <v>6000</v>
      </c>
      <c r="E261" s="266">
        <v>500</v>
      </c>
      <c r="F261" s="266">
        <v>465</v>
      </c>
      <c r="G261" s="266">
        <v>450</v>
      </c>
      <c r="H261" s="266">
        <v>7415</v>
      </c>
      <c r="I261" s="261">
        <v>0</v>
      </c>
      <c r="J261" s="266">
        <v>0</v>
      </c>
      <c r="K261" s="266">
        <v>0</v>
      </c>
      <c r="L261" s="266">
        <v>0</v>
      </c>
    </row>
    <row r="262" spans="1:12" ht="12.75" customHeight="1" x14ac:dyDescent="0.2">
      <c r="A262" s="221">
        <v>255</v>
      </c>
      <c r="B262" s="262" t="s">
        <v>656</v>
      </c>
      <c r="C262" s="278">
        <v>400</v>
      </c>
      <c r="D262" s="266">
        <v>4800</v>
      </c>
      <c r="E262" s="266">
        <v>400</v>
      </c>
      <c r="F262" s="266">
        <v>372</v>
      </c>
      <c r="G262" s="266">
        <v>360</v>
      </c>
      <c r="H262" s="266">
        <v>5932</v>
      </c>
      <c r="I262" s="261">
        <v>0</v>
      </c>
      <c r="J262" s="266">
        <v>0</v>
      </c>
      <c r="K262" s="266">
        <v>0</v>
      </c>
      <c r="L262" s="266">
        <v>0</v>
      </c>
    </row>
    <row r="263" spans="1:12" ht="12.75" customHeight="1" x14ac:dyDescent="0.2">
      <c r="A263" s="221">
        <v>256</v>
      </c>
      <c r="B263" s="262" t="s">
        <v>656</v>
      </c>
      <c r="C263" s="278">
        <v>450</v>
      </c>
      <c r="D263" s="266">
        <v>5400</v>
      </c>
      <c r="E263" s="266">
        <v>450</v>
      </c>
      <c r="F263" s="266">
        <v>418.5</v>
      </c>
      <c r="G263" s="266">
        <v>405</v>
      </c>
      <c r="H263" s="266">
        <v>6673.5</v>
      </c>
      <c r="I263" s="261">
        <v>0</v>
      </c>
      <c r="J263" s="266">
        <v>0</v>
      </c>
      <c r="K263" s="266">
        <v>0</v>
      </c>
      <c r="L263" s="266">
        <v>0</v>
      </c>
    </row>
    <row r="264" spans="1:12" ht="12.75" customHeight="1" x14ac:dyDescent="0.2">
      <c r="A264" s="221">
        <v>257</v>
      </c>
      <c r="B264" s="222" t="s">
        <v>661</v>
      </c>
      <c r="C264" s="229">
        <v>2616</v>
      </c>
      <c r="D264" s="266">
        <v>31392</v>
      </c>
      <c r="E264" s="266">
        <v>2616</v>
      </c>
      <c r="F264" s="266">
        <v>2432.88</v>
      </c>
      <c r="G264" s="266">
        <v>900</v>
      </c>
      <c r="H264" s="266">
        <v>37340.879999999997</v>
      </c>
      <c r="I264" s="261">
        <v>0</v>
      </c>
      <c r="J264" s="266">
        <v>0</v>
      </c>
      <c r="K264" s="266">
        <v>0</v>
      </c>
      <c r="L264" s="266">
        <v>0</v>
      </c>
    </row>
    <row r="265" spans="1:12" ht="12.75" customHeight="1" x14ac:dyDescent="0.2">
      <c r="A265" s="221">
        <v>258</v>
      </c>
      <c r="B265" s="222" t="s">
        <v>661</v>
      </c>
      <c r="C265" s="229">
        <v>1000</v>
      </c>
      <c r="D265" s="266">
        <v>12000</v>
      </c>
      <c r="E265" s="266">
        <v>1000</v>
      </c>
      <c r="F265" s="266">
        <v>930</v>
      </c>
      <c r="G265" s="266">
        <v>900</v>
      </c>
      <c r="H265" s="266">
        <v>14830</v>
      </c>
      <c r="I265" s="261">
        <v>0</v>
      </c>
      <c r="J265" s="266">
        <v>0</v>
      </c>
      <c r="K265" s="266">
        <v>0</v>
      </c>
      <c r="L265" s="266">
        <v>0</v>
      </c>
    </row>
    <row r="266" spans="1:12" ht="12.75" customHeight="1" x14ac:dyDescent="0.2">
      <c r="A266" s="221">
        <v>259</v>
      </c>
      <c r="B266" s="259" t="s">
        <v>661</v>
      </c>
      <c r="C266" s="258">
        <v>1100</v>
      </c>
      <c r="D266" s="266">
        <v>13200</v>
      </c>
      <c r="E266" s="266">
        <v>1100</v>
      </c>
      <c r="F266" s="266">
        <v>1023</v>
      </c>
      <c r="G266" s="266">
        <v>900</v>
      </c>
      <c r="H266" s="266">
        <v>16223</v>
      </c>
      <c r="I266" s="261">
        <v>0</v>
      </c>
      <c r="J266" s="266">
        <v>0</v>
      </c>
      <c r="K266" s="266">
        <v>0</v>
      </c>
      <c r="L266" s="266">
        <v>0</v>
      </c>
    </row>
    <row r="267" spans="1:12" ht="12.75" customHeight="1" x14ac:dyDescent="0.2">
      <c r="A267" s="221">
        <v>260</v>
      </c>
      <c r="B267" s="259" t="s">
        <v>661</v>
      </c>
      <c r="C267" s="229">
        <v>1350</v>
      </c>
      <c r="D267" s="266">
        <v>16200</v>
      </c>
      <c r="E267" s="266">
        <v>1350</v>
      </c>
      <c r="F267" s="266">
        <v>1255.5</v>
      </c>
      <c r="G267" s="266">
        <v>900</v>
      </c>
      <c r="H267" s="266">
        <v>19705.5</v>
      </c>
      <c r="I267" s="261">
        <v>0</v>
      </c>
      <c r="J267" s="266">
        <v>0</v>
      </c>
      <c r="K267" s="266">
        <v>0</v>
      </c>
      <c r="L267" s="266">
        <v>0</v>
      </c>
    </row>
    <row r="268" spans="1:12" ht="12.75" customHeight="1" x14ac:dyDescent="0.2">
      <c r="A268" s="221">
        <v>261</v>
      </c>
      <c r="B268" s="222" t="s">
        <v>661</v>
      </c>
      <c r="C268" s="229">
        <v>1000</v>
      </c>
      <c r="D268" s="266">
        <v>12000</v>
      </c>
      <c r="E268" s="266">
        <v>1000</v>
      </c>
      <c r="F268" s="266">
        <v>930</v>
      </c>
      <c r="G268" s="266">
        <v>900</v>
      </c>
      <c r="H268" s="266">
        <v>14830</v>
      </c>
      <c r="I268" s="261">
        <v>0</v>
      </c>
      <c r="J268" s="266">
        <v>0</v>
      </c>
      <c r="K268" s="266">
        <v>0</v>
      </c>
      <c r="L268" s="266">
        <v>0</v>
      </c>
    </row>
    <row r="269" spans="1:12" ht="12.75" customHeight="1" x14ac:dyDescent="0.2">
      <c r="A269" s="221">
        <v>262</v>
      </c>
      <c r="B269" s="222" t="s">
        <v>661</v>
      </c>
      <c r="C269" s="229">
        <v>800</v>
      </c>
      <c r="D269" s="266">
        <v>9600</v>
      </c>
      <c r="E269" s="266">
        <v>800</v>
      </c>
      <c r="F269" s="266">
        <v>744</v>
      </c>
      <c r="G269" s="266">
        <v>720</v>
      </c>
      <c r="H269" s="266">
        <v>11864</v>
      </c>
      <c r="I269" s="261">
        <v>0</v>
      </c>
      <c r="J269" s="266">
        <v>0</v>
      </c>
      <c r="K269" s="266">
        <v>0</v>
      </c>
      <c r="L269" s="266">
        <v>0</v>
      </c>
    </row>
    <row r="270" spans="1:12" ht="12.75" customHeight="1" x14ac:dyDescent="0.2">
      <c r="A270" s="221">
        <v>263</v>
      </c>
      <c r="B270" s="222" t="s">
        <v>661</v>
      </c>
      <c r="C270" s="229">
        <v>1100</v>
      </c>
      <c r="D270" s="266">
        <v>13200</v>
      </c>
      <c r="E270" s="266">
        <v>1100</v>
      </c>
      <c r="F270" s="266">
        <v>1023</v>
      </c>
      <c r="G270" s="266">
        <v>900</v>
      </c>
      <c r="H270" s="266">
        <v>16223</v>
      </c>
      <c r="I270" s="261">
        <v>0</v>
      </c>
      <c r="J270" s="266">
        <v>0</v>
      </c>
      <c r="K270" s="266">
        <v>0</v>
      </c>
      <c r="L270" s="266">
        <v>0</v>
      </c>
    </row>
    <row r="271" spans="1:12" ht="12.75" customHeight="1" x14ac:dyDescent="0.2">
      <c r="A271" s="221">
        <v>264</v>
      </c>
      <c r="B271" s="222" t="s">
        <v>661</v>
      </c>
      <c r="C271" s="229">
        <v>1150</v>
      </c>
      <c r="D271" s="266">
        <v>13800</v>
      </c>
      <c r="E271" s="266">
        <v>1150</v>
      </c>
      <c r="F271" s="266">
        <v>1069.5</v>
      </c>
      <c r="G271" s="266">
        <v>900</v>
      </c>
      <c r="H271" s="266">
        <v>16919.5</v>
      </c>
      <c r="I271" s="261">
        <v>0</v>
      </c>
      <c r="J271" s="266">
        <v>0</v>
      </c>
      <c r="K271" s="266">
        <v>0</v>
      </c>
      <c r="L271" s="266">
        <v>0</v>
      </c>
    </row>
    <row r="272" spans="1:12" ht="12.75" customHeight="1" x14ac:dyDescent="0.2">
      <c r="A272" s="221">
        <v>265</v>
      </c>
      <c r="B272" s="260" t="s">
        <v>661</v>
      </c>
      <c r="C272" s="229">
        <v>900</v>
      </c>
      <c r="D272" s="266">
        <v>10800</v>
      </c>
      <c r="E272" s="266">
        <v>900</v>
      </c>
      <c r="F272" s="266">
        <v>837</v>
      </c>
      <c r="G272" s="266">
        <v>810</v>
      </c>
      <c r="H272" s="266">
        <v>13347</v>
      </c>
      <c r="I272" s="261">
        <v>0</v>
      </c>
      <c r="J272" s="266">
        <v>0</v>
      </c>
      <c r="K272" s="266">
        <v>0</v>
      </c>
      <c r="L272" s="266">
        <v>0</v>
      </c>
    </row>
    <row r="273" spans="1:12" ht="12.75" customHeight="1" x14ac:dyDescent="0.2">
      <c r="A273" s="221">
        <v>266</v>
      </c>
      <c r="B273" s="262" t="s">
        <v>661</v>
      </c>
      <c r="C273" s="278">
        <v>600</v>
      </c>
      <c r="D273" s="266">
        <v>7200</v>
      </c>
      <c r="E273" s="266">
        <v>600</v>
      </c>
      <c r="F273" s="266">
        <v>558</v>
      </c>
      <c r="G273" s="266">
        <v>540</v>
      </c>
      <c r="H273" s="266">
        <v>8898</v>
      </c>
      <c r="I273" s="261">
        <v>0</v>
      </c>
      <c r="J273" s="266">
        <v>0</v>
      </c>
      <c r="K273" s="266">
        <v>0</v>
      </c>
      <c r="L273" s="266">
        <v>0</v>
      </c>
    </row>
    <row r="274" spans="1:12" ht="12.75" customHeight="1" x14ac:dyDescent="0.2">
      <c r="A274" s="221">
        <v>267</v>
      </c>
      <c r="B274" s="262" t="s">
        <v>917</v>
      </c>
      <c r="C274" s="278">
        <v>1400</v>
      </c>
      <c r="D274" s="266">
        <v>16800</v>
      </c>
      <c r="E274" s="266">
        <v>1400</v>
      </c>
      <c r="F274" s="266">
        <v>1302</v>
      </c>
      <c r="G274" s="266">
        <v>900</v>
      </c>
      <c r="H274" s="266">
        <v>20402</v>
      </c>
      <c r="I274" s="261">
        <v>0</v>
      </c>
      <c r="J274" s="266">
        <v>0</v>
      </c>
      <c r="K274" s="266">
        <v>0</v>
      </c>
      <c r="L274" s="266">
        <v>0</v>
      </c>
    </row>
    <row r="275" spans="1:12" ht="12.75" customHeight="1" x14ac:dyDescent="0.2">
      <c r="A275" s="221">
        <v>268</v>
      </c>
      <c r="B275" s="257" t="s">
        <v>1015</v>
      </c>
      <c r="C275" s="229">
        <v>1000</v>
      </c>
      <c r="D275" s="266">
        <v>12000</v>
      </c>
      <c r="E275" s="266">
        <v>1000</v>
      </c>
      <c r="F275" s="266">
        <v>930</v>
      </c>
      <c r="G275" s="266">
        <v>900</v>
      </c>
      <c r="H275" s="266">
        <v>14830</v>
      </c>
      <c r="I275" s="261">
        <v>0</v>
      </c>
      <c r="J275" s="266">
        <v>0</v>
      </c>
      <c r="K275" s="266">
        <v>0</v>
      </c>
      <c r="L275" s="266">
        <v>0</v>
      </c>
    </row>
    <row r="276" spans="1:12" ht="12.75" customHeight="1" x14ac:dyDescent="0.2">
      <c r="A276" s="221">
        <v>269</v>
      </c>
      <c r="B276" s="222" t="s">
        <v>988</v>
      </c>
      <c r="C276" s="229">
        <v>1000</v>
      </c>
      <c r="D276" s="266">
        <v>12000</v>
      </c>
      <c r="E276" s="266">
        <v>1000</v>
      </c>
      <c r="F276" s="266">
        <v>930</v>
      </c>
      <c r="G276" s="266">
        <v>900</v>
      </c>
      <c r="H276" s="266">
        <v>14830</v>
      </c>
      <c r="I276" s="261">
        <v>0</v>
      </c>
      <c r="J276" s="266">
        <v>0</v>
      </c>
      <c r="K276" s="266">
        <v>0</v>
      </c>
      <c r="L276" s="266">
        <v>0</v>
      </c>
    </row>
    <row r="277" spans="1:12" ht="12.75" customHeight="1" x14ac:dyDescent="0.2">
      <c r="A277" s="221">
        <v>270</v>
      </c>
      <c r="B277" s="257" t="s">
        <v>658</v>
      </c>
      <c r="C277" s="229">
        <v>650</v>
      </c>
      <c r="D277" s="266">
        <v>7800</v>
      </c>
      <c r="E277" s="266">
        <v>650</v>
      </c>
      <c r="F277" s="266">
        <v>604.5</v>
      </c>
      <c r="G277" s="266">
        <v>585</v>
      </c>
      <c r="H277" s="266">
        <v>9639.5</v>
      </c>
      <c r="I277" s="261">
        <v>0</v>
      </c>
      <c r="J277" s="266">
        <v>0</v>
      </c>
      <c r="K277" s="266">
        <v>0</v>
      </c>
      <c r="L277" s="266">
        <v>0</v>
      </c>
    </row>
    <row r="278" spans="1:12" ht="12.75" customHeight="1" x14ac:dyDescent="0.2">
      <c r="A278" s="221">
        <v>271</v>
      </c>
      <c r="B278" s="257" t="s">
        <v>658</v>
      </c>
      <c r="C278" s="229">
        <v>600</v>
      </c>
      <c r="D278" s="266">
        <v>7200</v>
      </c>
      <c r="E278" s="266">
        <v>600</v>
      </c>
      <c r="F278" s="266">
        <v>558</v>
      </c>
      <c r="G278" s="266">
        <v>540</v>
      </c>
      <c r="H278" s="266">
        <v>8898</v>
      </c>
      <c r="I278" s="261">
        <v>0</v>
      </c>
      <c r="J278" s="266">
        <v>0</v>
      </c>
      <c r="K278" s="266">
        <v>0</v>
      </c>
      <c r="L278" s="266">
        <v>0</v>
      </c>
    </row>
    <row r="279" spans="1:12" ht="12.75" customHeight="1" x14ac:dyDescent="0.2">
      <c r="A279" s="221">
        <v>272</v>
      </c>
      <c r="B279" s="270" t="s">
        <v>519</v>
      </c>
      <c r="C279" s="271">
        <v>400</v>
      </c>
      <c r="D279" s="266">
        <v>4800</v>
      </c>
      <c r="E279" s="266">
        <v>400</v>
      </c>
      <c r="F279" s="266">
        <v>372</v>
      </c>
      <c r="G279" s="266">
        <v>360</v>
      </c>
      <c r="H279" s="266">
        <v>5932</v>
      </c>
      <c r="I279" s="261">
        <v>0</v>
      </c>
      <c r="J279" s="266">
        <v>0</v>
      </c>
      <c r="K279" s="266">
        <v>0</v>
      </c>
      <c r="L279" s="266">
        <v>0</v>
      </c>
    </row>
    <row r="280" spans="1:12" ht="12.75" customHeight="1" x14ac:dyDescent="0.2">
      <c r="A280" s="221">
        <v>273</v>
      </c>
      <c r="B280" s="262" t="s">
        <v>976</v>
      </c>
      <c r="C280" s="278">
        <v>600</v>
      </c>
      <c r="D280" s="266">
        <v>7200</v>
      </c>
      <c r="E280" s="266">
        <v>600</v>
      </c>
      <c r="F280" s="266">
        <v>558</v>
      </c>
      <c r="G280" s="266">
        <v>540</v>
      </c>
      <c r="H280" s="266">
        <v>8898</v>
      </c>
      <c r="I280" s="261">
        <v>0</v>
      </c>
      <c r="J280" s="266">
        <v>0</v>
      </c>
      <c r="K280" s="266">
        <v>0</v>
      </c>
      <c r="L280" s="266">
        <v>0</v>
      </c>
    </row>
    <row r="281" spans="1:12" ht="12.75" customHeight="1" x14ac:dyDescent="0.2">
      <c r="A281" s="221">
        <v>274</v>
      </c>
      <c r="B281" s="262" t="s">
        <v>976</v>
      </c>
      <c r="C281" s="278">
        <v>600</v>
      </c>
      <c r="D281" s="266">
        <v>7200</v>
      </c>
      <c r="E281" s="266">
        <v>600</v>
      </c>
      <c r="F281" s="266">
        <v>558</v>
      </c>
      <c r="G281" s="266">
        <v>540</v>
      </c>
      <c r="H281" s="266">
        <v>8898</v>
      </c>
      <c r="I281" s="261">
        <v>0</v>
      </c>
      <c r="J281" s="266">
        <v>0</v>
      </c>
      <c r="K281" s="266">
        <v>0</v>
      </c>
      <c r="L281" s="266">
        <v>0</v>
      </c>
    </row>
    <row r="282" spans="1:12" ht="12.75" customHeight="1" x14ac:dyDescent="0.2">
      <c r="A282" s="221">
        <v>275</v>
      </c>
      <c r="B282" s="262" t="s">
        <v>976</v>
      </c>
      <c r="C282" s="278">
        <v>600</v>
      </c>
      <c r="D282" s="266">
        <v>7200</v>
      </c>
      <c r="E282" s="266">
        <v>600</v>
      </c>
      <c r="F282" s="266">
        <v>558</v>
      </c>
      <c r="G282" s="266">
        <v>540</v>
      </c>
      <c r="H282" s="266">
        <v>8898</v>
      </c>
      <c r="I282" s="261">
        <v>0</v>
      </c>
      <c r="J282" s="266">
        <v>0</v>
      </c>
      <c r="K282" s="266">
        <v>0</v>
      </c>
      <c r="L282" s="266">
        <v>0</v>
      </c>
    </row>
    <row r="283" spans="1:12" ht="12.75" customHeight="1" x14ac:dyDescent="0.2">
      <c r="A283" s="221">
        <v>276</v>
      </c>
      <c r="B283" s="262" t="s">
        <v>976</v>
      </c>
      <c r="C283" s="278">
        <v>600</v>
      </c>
      <c r="D283" s="266">
        <v>7200</v>
      </c>
      <c r="E283" s="266">
        <v>600</v>
      </c>
      <c r="F283" s="266">
        <v>558</v>
      </c>
      <c r="G283" s="266">
        <v>540</v>
      </c>
      <c r="H283" s="266">
        <v>8898</v>
      </c>
      <c r="I283" s="261">
        <v>0</v>
      </c>
      <c r="J283" s="266">
        <v>0</v>
      </c>
      <c r="K283" s="266">
        <v>0</v>
      </c>
      <c r="L283" s="266">
        <v>0</v>
      </c>
    </row>
    <row r="284" spans="1:12" ht="12.75" customHeight="1" x14ac:dyDescent="0.2">
      <c r="A284" s="221">
        <v>277</v>
      </c>
      <c r="B284" s="262" t="s">
        <v>976</v>
      </c>
      <c r="C284" s="278">
        <v>600</v>
      </c>
      <c r="D284" s="266">
        <v>7200</v>
      </c>
      <c r="E284" s="266">
        <v>600</v>
      </c>
      <c r="F284" s="266">
        <v>558</v>
      </c>
      <c r="G284" s="266">
        <v>540</v>
      </c>
      <c r="H284" s="266">
        <v>8898</v>
      </c>
      <c r="I284" s="261">
        <v>0</v>
      </c>
      <c r="J284" s="266">
        <v>0</v>
      </c>
      <c r="K284" s="266">
        <v>0</v>
      </c>
      <c r="L284" s="266">
        <v>0</v>
      </c>
    </row>
    <row r="285" spans="1:12" ht="12.75" customHeight="1" x14ac:dyDescent="0.2">
      <c r="A285" s="221">
        <v>278</v>
      </c>
      <c r="B285" s="262" t="s">
        <v>976</v>
      </c>
      <c r="C285" s="278">
        <v>600</v>
      </c>
      <c r="D285" s="266">
        <v>7200</v>
      </c>
      <c r="E285" s="266">
        <v>600</v>
      </c>
      <c r="F285" s="266">
        <v>558</v>
      </c>
      <c r="G285" s="266">
        <v>540</v>
      </c>
      <c r="H285" s="266">
        <v>8898</v>
      </c>
      <c r="I285" s="261">
        <v>0</v>
      </c>
      <c r="J285" s="266">
        <v>0</v>
      </c>
      <c r="K285" s="266">
        <v>0</v>
      </c>
      <c r="L285" s="266">
        <v>0</v>
      </c>
    </row>
    <row r="286" spans="1:12" ht="12.75" customHeight="1" x14ac:dyDescent="0.2">
      <c r="A286" s="221">
        <v>279</v>
      </c>
      <c r="B286" s="262" t="s">
        <v>976</v>
      </c>
      <c r="C286" s="278">
        <v>600</v>
      </c>
      <c r="D286" s="266">
        <v>7200</v>
      </c>
      <c r="E286" s="266">
        <v>600</v>
      </c>
      <c r="F286" s="266">
        <v>558</v>
      </c>
      <c r="G286" s="266">
        <v>540</v>
      </c>
      <c r="H286" s="266">
        <v>8898</v>
      </c>
      <c r="I286" s="261">
        <v>0</v>
      </c>
      <c r="J286" s="266">
        <v>0</v>
      </c>
      <c r="K286" s="266">
        <v>0</v>
      </c>
      <c r="L286" s="266">
        <v>0</v>
      </c>
    </row>
    <row r="287" spans="1:12" ht="12.75" customHeight="1" x14ac:dyDescent="0.2">
      <c r="A287" s="221">
        <v>280</v>
      </c>
      <c r="B287" s="262" t="s">
        <v>976</v>
      </c>
      <c r="C287" s="278">
        <v>600</v>
      </c>
      <c r="D287" s="266">
        <v>7200</v>
      </c>
      <c r="E287" s="266">
        <v>600</v>
      </c>
      <c r="F287" s="266">
        <v>558</v>
      </c>
      <c r="G287" s="266">
        <v>540</v>
      </c>
      <c r="H287" s="266">
        <v>8898</v>
      </c>
      <c r="I287" s="261">
        <v>0</v>
      </c>
      <c r="J287" s="266">
        <v>0</v>
      </c>
      <c r="K287" s="266">
        <v>0</v>
      </c>
      <c r="L287" s="266">
        <v>0</v>
      </c>
    </row>
    <row r="288" spans="1:12" ht="12.75" customHeight="1" x14ac:dyDescent="0.2">
      <c r="A288" s="221">
        <v>281</v>
      </c>
      <c r="B288" s="262" t="s">
        <v>976</v>
      </c>
      <c r="C288" s="278">
        <v>600</v>
      </c>
      <c r="D288" s="266">
        <v>7200</v>
      </c>
      <c r="E288" s="266">
        <v>600</v>
      </c>
      <c r="F288" s="266">
        <v>558</v>
      </c>
      <c r="G288" s="266">
        <v>540</v>
      </c>
      <c r="H288" s="266">
        <v>8898</v>
      </c>
      <c r="I288" s="261">
        <v>0</v>
      </c>
      <c r="J288" s="266">
        <v>0</v>
      </c>
      <c r="K288" s="266">
        <v>0</v>
      </c>
      <c r="L288" s="266">
        <v>0</v>
      </c>
    </row>
    <row r="289" spans="1:12" ht="12.75" customHeight="1" x14ac:dyDescent="0.2">
      <c r="A289" s="221">
        <v>282</v>
      </c>
      <c r="B289" s="262" t="s">
        <v>976</v>
      </c>
      <c r="C289" s="278">
        <v>600</v>
      </c>
      <c r="D289" s="266">
        <v>7200</v>
      </c>
      <c r="E289" s="266">
        <v>600</v>
      </c>
      <c r="F289" s="266">
        <v>558</v>
      </c>
      <c r="G289" s="266">
        <v>540</v>
      </c>
      <c r="H289" s="266">
        <v>8898</v>
      </c>
      <c r="I289" s="261">
        <v>0</v>
      </c>
      <c r="J289" s="266">
        <v>0</v>
      </c>
      <c r="K289" s="266">
        <v>0</v>
      </c>
      <c r="L289" s="266">
        <v>0</v>
      </c>
    </row>
    <row r="290" spans="1:12" ht="12.75" customHeight="1" x14ac:dyDescent="0.2">
      <c r="A290" s="221">
        <v>283</v>
      </c>
      <c r="B290" s="262" t="s">
        <v>976</v>
      </c>
      <c r="C290" s="278">
        <v>600</v>
      </c>
      <c r="D290" s="266">
        <v>7200</v>
      </c>
      <c r="E290" s="266">
        <v>600</v>
      </c>
      <c r="F290" s="266">
        <v>558</v>
      </c>
      <c r="G290" s="266">
        <v>540</v>
      </c>
      <c r="H290" s="266">
        <v>8898</v>
      </c>
      <c r="I290" s="261">
        <v>0</v>
      </c>
      <c r="J290" s="266">
        <v>0</v>
      </c>
      <c r="K290" s="266">
        <v>0</v>
      </c>
      <c r="L290" s="266">
        <v>0</v>
      </c>
    </row>
    <row r="291" spans="1:12" ht="12.75" customHeight="1" x14ac:dyDescent="0.2">
      <c r="A291" s="221">
        <v>284</v>
      </c>
      <c r="B291" s="262" t="s">
        <v>976</v>
      </c>
      <c r="C291" s="278">
        <v>600</v>
      </c>
      <c r="D291" s="266">
        <v>7200</v>
      </c>
      <c r="E291" s="266">
        <v>600</v>
      </c>
      <c r="F291" s="266">
        <v>558</v>
      </c>
      <c r="G291" s="266">
        <v>540</v>
      </c>
      <c r="H291" s="266">
        <v>8898</v>
      </c>
      <c r="I291" s="261">
        <v>0</v>
      </c>
      <c r="J291" s="266">
        <v>0</v>
      </c>
      <c r="K291" s="266">
        <v>0</v>
      </c>
      <c r="L291" s="266">
        <v>0</v>
      </c>
    </row>
    <row r="292" spans="1:12" ht="12.75" customHeight="1" x14ac:dyDescent="0.2">
      <c r="A292" s="221">
        <v>285</v>
      </c>
      <c r="B292" s="262" t="s">
        <v>976</v>
      </c>
      <c r="C292" s="278">
        <v>600</v>
      </c>
      <c r="D292" s="266">
        <v>7200</v>
      </c>
      <c r="E292" s="266">
        <v>600</v>
      </c>
      <c r="F292" s="266">
        <v>558</v>
      </c>
      <c r="G292" s="266">
        <v>540</v>
      </c>
      <c r="H292" s="266">
        <v>8898</v>
      </c>
      <c r="I292" s="261">
        <v>0</v>
      </c>
      <c r="J292" s="266">
        <v>0</v>
      </c>
      <c r="K292" s="266">
        <v>0</v>
      </c>
      <c r="L292" s="266">
        <v>0</v>
      </c>
    </row>
    <row r="293" spans="1:12" ht="12.75" customHeight="1" x14ac:dyDescent="0.2">
      <c r="A293" s="221">
        <v>286</v>
      </c>
      <c r="B293" s="262" t="s">
        <v>976</v>
      </c>
      <c r="C293" s="278">
        <v>600</v>
      </c>
      <c r="D293" s="266">
        <v>7200</v>
      </c>
      <c r="E293" s="266">
        <v>600</v>
      </c>
      <c r="F293" s="266">
        <v>558</v>
      </c>
      <c r="G293" s="266">
        <v>540</v>
      </c>
      <c r="H293" s="266">
        <v>8898</v>
      </c>
      <c r="I293" s="261">
        <v>0</v>
      </c>
      <c r="J293" s="266">
        <v>0</v>
      </c>
      <c r="K293" s="266">
        <v>0</v>
      </c>
      <c r="L293" s="266">
        <v>0</v>
      </c>
    </row>
    <row r="294" spans="1:12" ht="12.75" customHeight="1" x14ac:dyDescent="0.2">
      <c r="A294" s="221">
        <v>287</v>
      </c>
      <c r="B294" s="262" t="s">
        <v>976</v>
      </c>
      <c r="C294" s="278">
        <v>600</v>
      </c>
      <c r="D294" s="266">
        <v>7200</v>
      </c>
      <c r="E294" s="266">
        <v>600</v>
      </c>
      <c r="F294" s="266">
        <v>558</v>
      </c>
      <c r="G294" s="266">
        <v>540</v>
      </c>
      <c r="H294" s="266">
        <v>8898</v>
      </c>
      <c r="I294" s="261">
        <v>0</v>
      </c>
      <c r="J294" s="266">
        <v>0</v>
      </c>
      <c r="K294" s="266">
        <v>0</v>
      </c>
      <c r="L294" s="266">
        <v>0</v>
      </c>
    </row>
    <row r="295" spans="1:12" ht="12.75" customHeight="1" x14ac:dyDescent="0.2">
      <c r="A295" s="221">
        <v>288</v>
      </c>
      <c r="B295" s="262" t="s">
        <v>976</v>
      </c>
      <c r="C295" s="278">
        <v>600</v>
      </c>
      <c r="D295" s="266">
        <v>7200</v>
      </c>
      <c r="E295" s="266">
        <v>600</v>
      </c>
      <c r="F295" s="266">
        <v>558</v>
      </c>
      <c r="G295" s="266">
        <v>540</v>
      </c>
      <c r="H295" s="266">
        <v>8898</v>
      </c>
      <c r="I295" s="261">
        <v>0</v>
      </c>
      <c r="J295" s="266">
        <v>0</v>
      </c>
      <c r="K295" s="266">
        <v>0</v>
      </c>
      <c r="L295" s="266">
        <v>0</v>
      </c>
    </row>
    <row r="296" spans="1:12" ht="12.75" customHeight="1" x14ac:dyDescent="0.2">
      <c r="A296" s="221">
        <v>289</v>
      </c>
      <c r="B296" s="262" t="s">
        <v>976</v>
      </c>
      <c r="C296" s="278">
        <v>600</v>
      </c>
      <c r="D296" s="266">
        <v>7200</v>
      </c>
      <c r="E296" s="266">
        <v>600</v>
      </c>
      <c r="F296" s="266">
        <v>558</v>
      </c>
      <c r="G296" s="266">
        <v>540</v>
      </c>
      <c r="H296" s="266">
        <v>8898</v>
      </c>
      <c r="I296" s="261">
        <v>0</v>
      </c>
      <c r="J296" s="266">
        <v>0</v>
      </c>
      <c r="K296" s="266">
        <v>0</v>
      </c>
      <c r="L296" s="266">
        <v>0</v>
      </c>
    </row>
    <row r="297" spans="1:12" ht="12.75" customHeight="1" x14ac:dyDescent="0.2">
      <c r="A297" s="221">
        <v>290</v>
      </c>
      <c r="B297" s="262" t="s">
        <v>976</v>
      </c>
      <c r="C297" s="278">
        <v>600</v>
      </c>
      <c r="D297" s="266">
        <v>7200</v>
      </c>
      <c r="E297" s="266">
        <v>600</v>
      </c>
      <c r="F297" s="266">
        <v>558</v>
      </c>
      <c r="G297" s="266">
        <v>540</v>
      </c>
      <c r="H297" s="266">
        <v>8898</v>
      </c>
      <c r="I297" s="261">
        <v>0</v>
      </c>
      <c r="J297" s="266">
        <v>0</v>
      </c>
      <c r="K297" s="266">
        <v>0</v>
      </c>
      <c r="L297" s="266">
        <v>0</v>
      </c>
    </row>
    <row r="298" spans="1:12" ht="12.75" customHeight="1" x14ac:dyDescent="0.2">
      <c r="A298" s="221">
        <v>291</v>
      </c>
      <c r="B298" s="262" t="s">
        <v>976</v>
      </c>
      <c r="C298" s="278">
        <v>500</v>
      </c>
      <c r="D298" s="266">
        <v>6000</v>
      </c>
      <c r="E298" s="266">
        <v>500</v>
      </c>
      <c r="F298" s="266">
        <v>465</v>
      </c>
      <c r="G298" s="266">
        <v>450</v>
      </c>
      <c r="H298" s="266">
        <v>7415</v>
      </c>
      <c r="I298" s="261">
        <v>0</v>
      </c>
      <c r="J298" s="266">
        <v>0</v>
      </c>
      <c r="K298" s="266">
        <v>0</v>
      </c>
      <c r="L298" s="266">
        <v>0</v>
      </c>
    </row>
    <row r="299" spans="1:12" ht="12.75" customHeight="1" x14ac:dyDescent="0.2">
      <c r="A299" s="221">
        <v>292</v>
      </c>
      <c r="B299" s="262" t="s">
        <v>976</v>
      </c>
      <c r="C299" s="278">
        <v>600</v>
      </c>
      <c r="D299" s="266">
        <v>7200</v>
      </c>
      <c r="E299" s="266">
        <v>600</v>
      </c>
      <c r="F299" s="266">
        <v>558</v>
      </c>
      <c r="G299" s="266">
        <v>540</v>
      </c>
      <c r="H299" s="266">
        <v>8898</v>
      </c>
      <c r="I299" s="261">
        <v>0</v>
      </c>
      <c r="J299" s="266">
        <v>0</v>
      </c>
      <c r="K299" s="266">
        <v>0</v>
      </c>
      <c r="L299" s="266">
        <v>0</v>
      </c>
    </row>
    <row r="300" spans="1:12" ht="12.75" customHeight="1" x14ac:dyDescent="0.2">
      <c r="A300" s="221">
        <v>293</v>
      </c>
      <c r="B300" s="262" t="s">
        <v>976</v>
      </c>
      <c r="C300" s="278">
        <v>600</v>
      </c>
      <c r="D300" s="266">
        <v>7200</v>
      </c>
      <c r="E300" s="266">
        <v>600</v>
      </c>
      <c r="F300" s="266">
        <v>558</v>
      </c>
      <c r="G300" s="266">
        <v>540</v>
      </c>
      <c r="H300" s="266">
        <v>8898</v>
      </c>
      <c r="J300" s="266"/>
      <c r="K300" s="266"/>
      <c r="L300" s="266"/>
    </row>
    <row r="301" spans="1:12" ht="12.75" customHeight="1" x14ac:dyDescent="0.2">
      <c r="A301" s="221">
        <v>294</v>
      </c>
      <c r="B301" s="270" t="s">
        <v>824</v>
      </c>
      <c r="C301" s="271">
        <v>1000</v>
      </c>
      <c r="D301" s="266">
        <v>12000</v>
      </c>
      <c r="E301" s="266">
        <v>1000</v>
      </c>
      <c r="F301" s="266">
        <v>930</v>
      </c>
      <c r="G301" s="266">
        <v>900</v>
      </c>
      <c r="H301" s="266">
        <v>14830</v>
      </c>
      <c r="J301" s="266"/>
      <c r="K301" s="266"/>
      <c r="L301" s="266"/>
    </row>
    <row r="302" spans="1:12" ht="12.75" customHeight="1" x14ac:dyDescent="0.2">
      <c r="A302" s="221">
        <v>295</v>
      </c>
      <c r="B302" s="270" t="s">
        <v>824</v>
      </c>
      <c r="C302" s="271">
        <v>1000</v>
      </c>
      <c r="D302" s="266">
        <v>12000</v>
      </c>
      <c r="E302" s="266">
        <v>1000</v>
      </c>
      <c r="F302" s="266">
        <v>930</v>
      </c>
      <c r="G302" s="266">
        <v>900</v>
      </c>
      <c r="H302" s="266">
        <v>14830</v>
      </c>
      <c r="J302" s="266"/>
      <c r="K302" s="266"/>
      <c r="L302" s="266"/>
    </row>
    <row r="303" spans="1:12" ht="12.75" customHeight="1" x14ac:dyDescent="0.2">
      <c r="A303" s="221">
        <v>296</v>
      </c>
      <c r="B303" s="270" t="s">
        <v>1004</v>
      </c>
      <c r="C303" s="271">
        <v>500</v>
      </c>
      <c r="D303" s="266">
        <v>6000</v>
      </c>
      <c r="E303" s="266">
        <v>500</v>
      </c>
      <c r="F303" s="266">
        <v>465</v>
      </c>
      <c r="G303" s="266">
        <v>450</v>
      </c>
      <c r="H303" s="266">
        <v>7415</v>
      </c>
      <c r="J303" s="266"/>
      <c r="K303" s="266"/>
      <c r="L303" s="266"/>
    </row>
    <row r="304" spans="1:12" ht="12.75" customHeight="1" x14ac:dyDescent="0.2">
      <c r="A304" s="221">
        <v>297</v>
      </c>
      <c r="B304" s="270" t="s">
        <v>825</v>
      </c>
      <c r="C304" s="271">
        <v>700</v>
      </c>
      <c r="D304" s="266">
        <v>8400</v>
      </c>
      <c r="E304" s="266">
        <v>700</v>
      </c>
      <c r="F304" s="266">
        <v>651</v>
      </c>
      <c r="G304" s="266">
        <v>630</v>
      </c>
      <c r="H304" s="266">
        <v>10381</v>
      </c>
      <c r="J304" s="266"/>
      <c r="K304" s="266"/>
      <c r="L304" s="266"/>
    </row>
    <row r="305" spans="1:12" ht="12.75" customHeight="1" x14ac:dyDescent="0.2">
      <c r="A305" s="221">
        <v>298</v>
      </c>
      <c r="B305" s="270" t="s">
        <v>525</v>
      </c>
      <c r="C305" s="271">
        <v>400</v>
      </c>
      <c r="D305" s="266">
        <v>4800</v>
      </c>
      <c r="E305" s="266">
        <v>400</v>
      </c>
      <c r="F305" s="266">
        <v>372</v>
      </c>
      <c r="G305" s="266">
        <v>360</v>
      </c>
      <c r="H305" s="266">
        <v>5932</v>
      </c>
      <c r="J305" s="266"/>
      <c r="K305" s="266"/>
      <c r="L305" s="266"/>
    </row>
    <row r="306" spans="1:12" ht="12.75" customHeight="1" x14ac:dyDescent="0.2">
      <c r="A306" s="221">
        <v>299</v>
      </c>
      <c r="B306" s="262" t="s">
        <v>566</v>
      </c>
      <c r="C306" s="278">
        <v>400</v>
      </c>
      <c r="D306" s="266">
        <v>4800</v>
      </c>
      <c r="E306" s="266">
        <v>400</v>
      </c>
      <c r="F306" s="266">
        <v>372</v>
      </c>
      <c r="G306" s="266">
        <v>360</v>
      </c>
      <c r="H306" s="266">
        <v>5932</v>
      </c>
      <c r="J306" s="266"/>
      <c r="K306" s="266"/>
      <c r="L306" s="266"/>
    </row>
    <row r="307" spans="1:12" ht="12.75" customHeight="1" x14ac:dyDescent="0.2">
      <c r="A307" s="221">
        <v>300</v>
      </c>
      <c r="B307" s="222" t="s">
        <v>508</v>
      </c>
      <c r="C307" s="258">
        <v>600</v>
      </c>
      <c r="D307" s="266">
        <v>7200</v>
      </c>
      <c r="E307" s="266">
        <v>600</v>
      </c>
      <c r="F307" s="266">
        <v>558</v>
      </c>
      <c r="G307" s="266">
        <v>540</v>
      </c>
      <c r="H307" s="266">
        <v>8898</v>
      </c>
      <c r="J307" s="266"/>
      <c r="K307" s="266"/>
      <c r="L307" s="266"/>
    </row>
    <row r="308" spans="1:12" ht="12.75" customHeight="1" x14ac:dyDescent="0.2">
      <c r="A308" s="221">
        <v>301</v>
      </c>
      <c r="B308" s="222" t="s">
        <v>508</v>
      </c>
      <c r="C308" s="229">
        <v>465</v>
      </c>
      <c r="D308" s="266">
        <v>5580</v>
      </c>
      <c r="E308" s="266">
        <v>465</v>
      </c>
      <c r="F308" s="266">
        <v>432.45</v>
      </c>
      <c r="G308" s="266">
        <v>418.5</v>
      </c>
      <c r="H308" s="266">
        <v>6895.95</v>
      </c>
      <c r="J308" s="266"/>
      <c r="K308" s="266"/>
      <c r="L308" s="266"/>
    </row>
    <row r="309" spans="1:12" ht="12.75" customHeight="1" x14ac:dyDescent="0.2">
      <c r="A309" s="221">
        <v>302</v>
      </c>
      <c r="B309" s="222" t="s">
        <v>508</v>
      </c>
      <c r="C309" s="229">
        <v>465</v>
      </c>
      <c r="D309" s="266">
        <v>5580</v>
      </c>
      <c r="E309" s="266">
        <v>465</v>
      </c>
      <c r="F309" s="266">
        <v>432.45</v>
      </c>
      <c r="G309" s="266">
        <v>418.5</v>
      </c>
      <c r="H309" s="266">
        <v>6895.95</v>
      </c>
      <c r="J309" s="266"/>
      <c r="K309" s="266"/>
      <c r="L309" s="266"/>
    </row>
    <row r="310" spans="1:12" ht="12.75" customHeight="1" x14ac:dyDescent="0.2">
      <c r="A310" s="221">
        <v>303</v>
      </c>
      <c r="B310" s="222" t="s">
        <v>508</v>
      </c>
      <c r="C310" s="229">
        <v>465</v>
      </c>
      <c r="D310" s="266">
        <v>5580</v>
      </c>
      <c r="E310" s="266">
        <v>465</v>
      </c>
      <c r="F310" s="266">
        <v>432.45</v>
      </c>
      <c r="G310" s="266">
        <v>418.5</v>
      </c>
      <c r="H310" s="266">
        <v>6895.95</v>
      </c>
      <c r="J310" s="266"/>
      <c r="K310" s="266"/>
      <c r="L310" s="266"/>
    </row>
    <row r="311" spans="1:12" ht="12.75" customHeight="1" x14ac:dyDescent="0.2">
      <c r="A311" s="221">
        <v>304</v>
      </c>
      <c r="B311" s="222" t="s">
        <v>508</v>
      </c>
      <c r="C311" s="229">
        <v>465</v>
      </c>
      <c r="D311" s="266">
        <v>5580</v>
      </c>
      <c r="E311" s="266">
        <v>465</v>
      </c>
      <c r="F311" s="266">
        <v>432.45</v>
      </c>
      <c r="G311" s="266">
        <v>418.5</v>
      </c>
      <c r="H311" s="266">
        <v>6895.95</v>
      </c>
      <c r="J311" s="266"/>
      <c r="K311" s="266"/>
      <c r="L311" s="266"/>
    </row>
    <row r="312" spans="1:12" ht="12.75" customHeight="1" x14ac:dyDescent="0.2">
      <c r="A312" s="221">
        <v>305</v>
      </c>
      <c r="B312" s="222" t="s">
        <v>508</v>
      </c>
      <c r="C312" s="229">
        <v>465</v>
      </c>
      <c r="D312" s="266">
        <v>5580</v>
      </c>
      <c r="E312" s="266">
        <v>465</v>
      </c>
      <c r="F312" s="266">
        <v>432.45</v>
      </c>
      <c r="G312" s="266">
        <v>418.5</v>
      </c>
      <c r="H312" s="266">
        <v>6895.95</v>
      </c>
      <c r="J312" s="266"/>
      <c r="K312" s="266"/>
      <c r="L312" s="266"/>
    </row>
    <row r="313" spans="1:12" ht="12.75" customHeight="1" x14ac:dyDescent="0.2">
      <c r="A313" s="221">
        <v>306</v>
      </c>
      <c r="B313" s="222" t="s">
        <v>508</v>
      </c>
      <c r="C313" s="229">
        <v>500</v>
      </c>
      <c r="D313" s="266">
        <v>6000</v>
      </c>
      <c r="E313" s="266">
        <v>500</v>
      </c>
      <c r="F313" s="266">
        <v>465</v>
      </c>
      <c r="G313" s="266">
        <v>450</v>
      </c>
      <c r="H313" s="266">
        <v>7415</v>
      </c>
      <c r="J313" s="266"/>
      <c r="K313" s="266"/>
      <c r="L313" s="266"/>
    </row>
    <row r="314" spans="1:12" ht="12.75" customHeight="1" x14ac:dyDescent="0.2">
      <c r="A314" s="221">
        <v>307</v>
      </c>
      <c r="B314" s="222" t="s">
        <v>508</v>
      </c>
      <c r="C314" s="229">
        <v>500</v>
      </c>
      <c r="D314" s="266">
        <v>6000</v>
      </c>
      <c r="E314" s="266">
        <v>500</v>
      </c>
      <c r="F314" s="266">
        <v>465</v>
      </c>
      <c r="G314" s="266">
        <v>450</v>
      </c>
      <c r="H314" s="266">
        <v>7415</v>
      </c>
      <c r="J314" s="266"/>
      <c r="K314" s="266"/>
      <c r="L314" s="266"/>
    </row>
    <row r="315" spans="1:12" ht="12.75" customHeight="1" x14ac:dyDescent="0.2">
      <c r="A315" s="221">
        <v>308</v>
      </c>
      <c r="B315" s="222" t="s">
        <v>508</v>
      </c>
      <c r="C315" s="229">
        <v>425</v>
      </c>
      <c r="D315" s="266">
        <v>5100</v>
      </c>
      <c r="E315" s="266">
        <v>425</v>
      </c>
      <c r="F315" s="266">
        <v>395.25</v>
      </c>
      <c r="G315" s="266">
        <v>382.5</v>
      </c>
      <c r="H315" s="266">
        <v>6302.75</v>
      </c>
      <c r="J315" s="266"/>
      <c r="K315" s="266"/>
      <c r="L315" s="266"/>
    </row>
    <row r="316" spans="1:12" ht="12.75" customHeight="1" x14ac:dyDescent="0.2">
      <c r="A316" s="221">
        <v>309</v>
      </c>
      <c r="B316" s="223" t="s">
        <v>508</v>
      </c>
      <c r="C316" s="227">
        <v>465</v>
      </c>
      <c r="D316" s="266">
        <v>5580</v>
      </c>
      <c r="E316" s="266">
        <v>465</v>
      </c>
      <c r="F316" s="266">
        <v>432.45</v>
      </c>
      <c r="G316" s="266">
        <v>418.5</v>
      </c>
      <c r="H316" s="266">
        <v>6895.95</v>
      </c>
      <c r="J316" s="266"/>
      <c r="K316" s="266"/>
      <c r="L316" s="266"/>
    </row>
    <row r="317" spans="1:12" ht="12.75" customHeight="1" x14ac:dyDescent="0.2">
      <c r="A317" s="221">
        <v>310</v>
      </c>
      <c r="B317" s="270" t="s">
        <v>508</v>
      </c>
      <c r="C317" s="271">
        <v>465</v>
      </c>
      <c r="D317" s="266">
        <v>5580</v>
      </c>
      <c r="E317" s="266">
        <v>465</v>
      </c>
      <c r="F317" s="266">
        <v>432.45</v>
      </c>
      <c r="G317" s="266">
        <v>418.5</v>
      </c>
      <c r="H317" s="266">
        <v>6895.95</v>
      </c>
      <c r="J317" s="266"/>
      <c r="K317" s="266"/>
      <c r="L317" s="266"/>
    </row>
    <row r="318" spans="1:12" ht="12.75" customHeight="1" x14ac:dyDescent="0.2">
      <c r="A318" s="221">
        <v>311</v>
      </c>
      <c r="B318" s="270" t="s">
        <v>508</v>
      </c>
      <c r="C318" s="271">
        <v>500</v>
      </c>
      <c r="D318" s="266">
        <v>6000</v>
      </c>
      <c r="E318" s="266">
        <v>500</v>
      </c>
      <c r="F318" s="266">
        <v>465</v>
      </c>
      <c r="G318" s="266">
        <v>450</v>
      </c>
      <c r="H318" s="266">
        <v>7415</v>
      </c>
      <c r="J318" s="266"/>
      <c r="K318" s="266"/>
      <c r="L318" s="266"/>
    </row>
    <row r="319" spans="1:12" ht="12.75" customHeight="1" x14ac:dyDescent="0.2">
      <c r="A319" s="221">
        <v>312</v>
      </c>
      <c r="B319" s="270" t="s">
        <v>508</v>
      </c>
      <c r="C319" s="271">
        <v>500</v>
      </c>
      <c r="D319" s="266">
        <v>6000</v>
      </c>
      <c r="E319" s="266">
        <v>500</v>
      </c>
      <c r="F319" s="266">
        <v>465</v>
      </c>
      <c r="G319" s="266">
        <v>450</v>
      </c>
      <c r="H319" s="266">
        <v>7415</v>
      </c>
      <c r="J319" s="266"/>
      <c r="K319" s="266"/>
      <c r="L319" s="266"/>
    </row>
    <row r="320" spans="1:12" ht="12.75" customHeight="1" x14ac:dyDescent="0.2">
      <c r="A320" s="221">
        <v>313</v>
      </c>
      <c r="B320" s="270" t="s">
        <v>508</v>
      </c>
      <c r="C320" s="271">
        <v>500</v>
      </c>
      <c r="D320" s="266">
        <v>6000</v>
      </c>
      <c r="E320" s="266">
        <v>500</v>
      </c>
      <c r="F320" s="266">
        <v>465</v>
      </c>
      <c r="G320" s="266">
        <v>450</v>
      </c>
      <c r="H320" s="266">
        <v>7415</v>
      </c>
      <c r="J320" s="266"/>
      <c r="K320" s="266"/>
      <c r="L320" s="266"/>
    </row>
    <row r="321" spans="1:12" ht="12.75" customHeight="1" x14ac:dyDescent="0.2">
      <c r="A321" s="221">
        <v>314</v>
      </c>
      <c r="B321" s="270" t="s">
        <v>508</v>
      </c>
      <c r="C321" s="271">
        <v>500</v>
      </c>
      <c r="D321" s="266">
        <v>6000</v>
      </c>
      <c r="E321" s="266">
        <v>500</v>
      </c>
      <c r="F321" s="266">
        <v>465</v>
      </c>
      <c r="G321" s="266">
        <v>450</v>
      </c>
      <c r="H321" s="266">
        <v>7415</v>
      </c>
      <c r="J321" s="266"/>
      <c r="K321" s="266"/>
      <c r="L321" s="266"/>
    </row>
    <row r="322" spans="1:12" ht="12.75" customHeight="1" x14ac:dyDescent="0.2">
      <c r="A322" s="221">
        <v>315</v>
      </c>
      <c r="B322" s="270" t="s">
        <v>508</v>
      </c>
      <c r="C322" s="271">
        <v>500</v>
      </c>
      <c r="D322" s="266">
        <v>6000</v>
      </c>
      <c r="E322" s="266">
        <v>500</v>
      </c>
      <c r="F322" s="266">
        <v>465</v>
      </c>
      <c r="G322" s="266">
        <v>450</v>
      </c>
      <c r="H322" s="266">
        <v>7415</v>
      </c>
      <c r="J322" s="266"/>
      <c r="K322" s="266"/>
      <c r="L322" s="266"/>
    </row>
    <row r="323" spans="1:12" ht="12.75" customHeight="1" x14ac:dyDescent="0.2">
      <c r="A323" s="221">
        <v>316</v>
      </c>
      <c r="B323" s="270" t="s">
        <v>508</v>
      </c>
      <c r="C323" s="271">
        <v>500</v>
      </c>
      <c r="D323" s="266">
        <v>6000</v>
      </c>
      <c r="E323" s="266">
        <v>500</v>
      </c>
      <c r="F323" s="266">
        <v>465</v>
      </c>
      <c r="G323" s="266">
        <v>450</v>
      </c>
      <c r="H323" s="266">
        <v>7415</v>
      </c>
      <c r="J323" s="266"/>
      <c r="K323" s="266"/>
      <c r="L323" s="266"/>
    </row>
    <row r="324" spans="1:12" ht="12.75" customHeight="1" x14ac:dyDescent="0.2">
      <c r="A324" s="221">
        <v>317</v>
      </c>
      <c r="B324" s="270" t="s">
        <v>508</v>
      </c>
      <c r="C324" s="271">
        <v>500</v>
      </c>
      <c r="D324" s="266">
        <v>6000</v>
      </c>
      <c r="E324" s="266">
        <v>500</v>
      </c>
      <c r="F324" s="266">
        <v>465</v>
      </c>
      <c r="G324" s="266">
        <v>450</v>
      </c>
      <c r="H324" s="266">
        <v>7415</v>
      </c>
      <c r="J324" s="266"/>
      <c r="K324" s="266"/>
      <c r="L324" s="266"/>
    </row>
    <row r="325" spans="1:12" ht="12.75" customHeight="1" x14ac:dyDescent="0.2">
      <c r="A325" s="221">
        <v>318</v>
      </c>
      <c r="B325" s="270" t="s">
        <v>508</v>
      </c>
      <c r="C325" s="271">
        <v>500</v>
      </c>
      <c r="D325" s="266">
        <v>6000</v>
      </c>
      <c r="E325" s="266">
        <v>500</v>
      </c>
      <c r="F325" s="266">
        <v>465</v>
      </c>
      <c r="G325" s="266">
        <v>450</v>
      </c>
      <c r="H325" s="266">
        <v>7415</v>
      </c>
      <c r="J325" s="266"/>
      <c r="K325" s="266"/>
      <c r="L325" s="266"/>
    </row>
    <row r="326" spans="1:12" ht="12.75" customHeight="1" x14ac:dyDescent="0.2">
      <c r="A326" s="221">
        <v>319</v>
      </c>
      <c r="B326" s="270" t="s">
        <v>508</v>
      </c>
      <c r="C326" s="271">
        <v>465</v>
      </c>
      <c r="D326" s="266">
        <v>5580</v>
      </c>
      <c r="E326" s="266">
        <v>465</v>
      </c>
      <c r="F326" s="266">
        <v>432.45</v>
      </c>
      <c r="G326" s="266">
        <v>418.5</v>
      </c>
      <c r="H326" s="266">
        <v>6895.95</v>
      </c>
      <c r="J326" s="266"/>
      <c r="K326" s="266"/>
      <c r="L326" s="266"/>
    </row>
    <row r="327" spans="1:12" ht="12.75" customHeight="1" x14ac:dyDescent="0.2">
      <c r="A327" s="221">
        <v>320</v>
      </c>
      <c r="B327" s="270" t="s">
        <v>508</v>
      </c>
      <c r="C327" s="271">
        <v>465</v>
      </c>
      <c r="D327" s="266">
        <v>5580</v>
      </c>
      <c r="E327" s="266">
        <v>465</v>
      </c>
      <c r="F327" s="266">
        <v>432.45</v>
      </c>
      <c r="G327" s="266">
        <v>418.5</v>
      </c>
      <c r="H327" s="266">
        <v>6895.95</v>
      </c>
      <c r="J327" s="266"/>
      <c r="K327" s="266"/>
      <c r="L327" s="266"/>
    </row>
    <row r="328" spans="1:12" ht="12.75" customHeight="1" x14ac:dyDescent="0.2">
      <c r="A328" s="221">
        <v>321</v>
      </c>
      <c r="B328" s="270" t="s">
        <v>508</v>
      </c>
      <c r="C328" s="271">
        <v>500</v>
      </c>
      <c r="D328" s="266">
        <v>6000</v>
      </c>
      <c r="E328" s="266">
        <v>500</v>
      </c>
      <c r="F328" s="266">
        <v>465</v>
      </c>
      <c r="G328" s="266">
        <v>450</v>
      </c>
      <c r="H328" s="266">
        <v>7415</v>
      </c>
      <c r="J328" s="266"/>
      <c r="K328" s="266"/>
      <c r="L328" s="266"/>
    </row>
    <row r="329" spans="1:12" ht="12.75" customHeight="1" x14ac:dyDescent="0.2">
      <c r="A329" s="221">
        <v>322</v>
      </c>
      <c r="B329" s="270" t="s">
        <v>508</v>
      </c>
      <c r="C329" s="271">
        <v>500</v>
      </c>
      <c r="D329" s="266">
        <v>6000</v>
      </c>
      <c r="E329" s="266">
        <v>500</v>
      </c>
      <c r="F329" s="266">
        <v>465</v>
      </c>
      <c r="G329" s="266">
        <v>450</v>
      </c>
      <c r="H329" s="266">
        <v>7415</v>
      </c>
      <c r="J329" s="266"/>
      <c r="K329" s="266"/>
      <c r="L329" s="266"/>
    </row>
    <row r="330" spans="1:12" ht="12.75" customHeight="1" x14ac:dyDescent="0.2">
      <c r="A330" s="221">
        <v>323</v>
      </c>
      <c r="B330" s="270" t="s">
        <v>508</v>
      </c>
      <c r="C330" s="271">
        <v>500</v>
      </c>
      <c r="D330" s="266">
        <v>6000</v>
      </c>
      <c r="E330" s="266">
        <v>500</v>
      </c>
      <c r="F330" s="266">
        <v>465</v>
      </c>
      <c r="G330" s="266">
        <v>450</v>
      </c>
      <c r="H330" s="266">
        <v>7415</v>
      </c>
      <c r="J330" s="266"/>
      <c r="K330" s="266"/>
      <c r="L330" s="266"/>
    </row>
    <row r="331" spans="1:12" ht="12.75" customHeight="1" x14ac:dyDescent="0.2">
      <c r="A331" s="221">
        <v>324</v>
      </c>
      <c r="B331" s="270" t="s">
        <v>508</v>
      </c>
      <c r="C331" s="271">
        <v>465</v>
      </c>
      <c r="D331" s="266">
        <v>5580</v>
      </c>
      <c r="E331" s="266">
        <v>465</v>
      </c>
      <c r="F331" s="266">
        <v>432.45</v>
      </c>
      <c r="G331" s="266">
        <v>418.5</v>
      </c>
      <c r="H331" s="266">
        <v>6895.95</v>
      </c>
      <c r="J331" s="266"/>
      <c r="K331" s="266"/>
      <c r="L331" s="266"/>
    </row>
    <row r="332" spans="1:12" ht="12.75" customHeight="1" x14ac:dyDescent="0.2">
      <c r="A332" s="221">
        <v>325</v>
      </c>
      <c r="B332" s="270" t="s">
        <v>508</v>
      </c>
      <c r="C332" s="271">
        <v>465</v>
      </c>
      <c r="D332" s="266">
        <v>5580</v>
      </c>
      <c r="E332" s="266">
        <v>465</v>
      </c>
      <c r="F332" s="266">
        <v>432.45</v>
      </c>
      <c r="G332" s="266">
        <v>418.5</v>
      </c>
      <c r="H332" s="266">
        <v>6895.95</v>
      </c>
      <c r="J332" s="266"/>
      <c r="K332" s="266"/>
      <c r="L332" s="266"/>
    </row>
    <row r="333" spans="1:12" ht="12.75" customHeight="1" x14ac:dyDescent="0.2">
      <c r="A333" s="221">
        <v>326</v>
      </c>
      <c r="B333" s="270" t="s">
        <v>508</v>
      </c>
      <c r="C333" s="271">
        <v>500</v>
      </c>
      <c r="D333" s="266">
        <v>6000</v>
      </c>
      <c r="E333" s="266">
        <v>500</v>
      </c>
      <c r="F333" s="266">
        <v>465</v>
      </c>
      <c r="G333" s="266">
        <v>450</v>
      </c>
      <c r="H333" s="266">
        <v>7415</v>
      </c>
      <c r="J333" s="266"/>
      <c r="K333" s="266"/>
      <c r="L333" s="266"/>
    </row>
    <row r="334" spans="1:12" ht="12.75" customHeight="1" x14ac:dyDescent="0.2">
      <c r="A334" s="221">
        <v>327</v>
      </c>
      <c r="B334" s="270" t="s">
        <v>508</v>
      </c>
      <c r="C334" s="271">
        <v>500</v>
      </c>
      <c r="D334" s="266">
        <v>6000</v>
      </c>
      <c r="E334" s="266">
        <v>500</v>
      </c>
      <c r="F334" s="266">
        <v>465</v>
      </c>
      <c r="G334" s="266">
        <v>450</v>
      </c>
      <c r="H334" s="266">
        <v>7415</v>
      </c>
      <c r="J334" s="266"/>
      <c r="K334" s="266"/>
      <c r="L334" s="266"/>
    </row>
    <row r="335" spans="1:12" ht="12.75" customHeight="1" x14ac:dyDescent="0.2">
      <c r="A335" s="221">
        <v>328</v>
      </c>
      <c r="B335" s="270" t="s">
        <v>508</v>
      </c>
      <c r="C335" s="271">
        <v>465</v>
      </c>
      <c r="D335" s="266">
        <v>5580</v>
      </c>
      <c r="E335" s="266">
        <v>465</v>
      </c>
      <c r="F335" s="266">
        <v>432.45</v>
      </c>
      <c r="G335" s="266">
        <v>418.5</v>
      </c>
      <c r="H335" s="266">
        <v>6895.95</v>
      </c>
      <c r="J335" s="266"/>
      <c r="K335" s="266"/>
      <c r="L335" s="266"/>
    </row>
    <row r="336" spans="1:12" ht="12.75" customHeight="1" x14ac:dyDescent="0.2">
      <c r="A336" s="221">
        <v>329</v>
      </c>
      <c r="B336" s="270" t="s">
        <v>508</v>
      </c>
      <c r="C336" s="271">
        <v>465</v>
      </c>
      <c r="D336" s="266">
        <v>5580</v>
      </c>
      <c r="E336" s="266">
        <v>465</v>
      </c>
      <c r="F336" s="266">
        <v>432.45</v>
      </c>
      <c r="G336" s="266">
        <v>418.5</v>
      </c>
      <c r="H336" s="266">
        <v>6895.95</v>
      </c>
      <c r="J336" s="266"/>
      <c r="K336" s="266"/>
      <c r="L336" s="266"/>
    </row>
    <row r="337" spans="1:12" ht="12.75" customHeight="1" x14ac:dyDescent="0.2">
      <c r="A337" s="221">
        <v>330</v>
      </c>
      <c r="B337" s="270" t="s">
        <v>508</v>
      </c>
      <c r="C337" s="271">
        <v>500</v>
      </c>
      <c r="D337" s="266">
        <v>6000</v>
      </c>
      <c r="E337" s="266">
        <v>500</v>
      </c>
      <c r="F337" s="266">
        <v>465</v>
      </c>
      <c r="G337" s="266">
        <v>450</v>
      </c>
      <c r="H337" s="266">
        <v>7415</v>
      </c>
      <c r="J337" s="266"/>
      <c r="K337" s="266"/>
      <c r="L337" s="266"/>
    </row>
    <row r="338" spans="1:12" ht="12.75" customHeight="1" x14ac:dyDescent="0.2">
      <c r="A338" s="221">
        <v>331</v>
      </c>
      <c r="B338" s="270" t="s">
        <v>508</v>
      </c>
      <c r="C338" s="271">
        <v>500</v>
      </c>
      <c r="D338" s="266">
        <v>6000</v>
      </c>
      <c r="E338" s="266">
        <v>500</v>
      </c>
      <c r="F338" s="266">
        <v>465</v>
      </c>
      <c r="G338" s="266">
        <v>450</v>
      </c>
      <c r="H338" s="266">
        <v>7415</v>
      </c>
      <c r="J338" s="266"/>
      <c r="K338" s="266"/>
      <c r="L338" s="266"/>
    </row>
    <row r="339" spans="1:12" ht="12.75" customHeight="1" x14ac:dyDescent="0.2">
      <c r="A339" s="221">
        <v>332</v>
      </c>
      <c r="B339" s="270" t="s">
        <v>508</v>
      </c>
      <c r="C339" s="271">
        <v>500</v>
      </c>
      <c r="D339" s="266">
        <v>6000</v>
      </c>
      <c r="E339" s="266">
        <v>500</v>
      </c>
      <c r="F339" s="266" t="s">
        <v>1023</v>
      </c>
      <c r="G339" s="266">
        <v>900</v>
      </c>
      <c r="H339" s="266">
        <v>7400</v>
      </c>
      <c r="J339" s="266"/>
      <c r="K339" s="266"/>
      <c r="L339" s="266"/>
    </row>
    <row r="340" spans="1:12" ht="12.75" customHeight="1" x14ac:dyDescent="0.2">
      <c r="A340" s="221">
        <v>333</v>
      </c>
      <c r="B340" s="270" t="s">
        <v>508</v>
      </c>
      <c r="C340" s="271">
        <v>465</v>
      </c>
      <c r="D340" s="266">
        <v>5580</v>
      </c>
      <c r="E340" s="266">
        <v>465</v>
      </c>
      <c r="F340" s="266">
        <v>432.45</v>
      </c>
      <c r="G340" s="266">
        <v>418.5</v>
      </c>
      <c r="H340" s="266">
        <v>6895.95</v>
      </c>
      <c r="J340" s="266"/>
      <c r="K340" s="266"/>
      <c r="L340" s="266"/>
    </row>
    <row r="341" spans="1:12" ht="12.75" customHeight="1" x14ac:dyDescent="0.2">
      <c r="A341" s="221">
        <v>334</v>
      </c>
      <c r="B341" s="270" t="s">
        <v>508</v>
      </c>
      <c r="C341" s="271">
        <v>500</v>
      </c>
      <c r="D341" s="266">
        <v>6000</v>
      </c>
      <c r="E341" s="266">
        <v>500</v>
      </c>
      <c r="F341" s="266">
        <v>465</v>
      </c>
      <c r="G341" s="266">
        <v>450</v>
      </c>
      <c r="H341" s="266">
        <v>7415</v>
      </c>
      <c r="J341" s="266"/>
      <c r="K341" s="266"/>
      <c r="L341" s="266"/>
    </row>
    <row r="342" spans="1:12" ht="12.75" customHeight="1" x14ac:dyDescent="0.2">
      <c r="A342" s="221">
        <v>335</v>
      </c>
      <c r="B342" s="270" t="s">
        <v>508</v>
      </c>
      <c r="C342" s="271">
        <v>465</v>
      </c>
      <c r="D342" s="266">
        <v>5580</v>
      </c>
      <c r="E342" s="266">
        <v>465</v>
      </c>
      <c r="F342" s="266">
        <v>432.45</v>
      </c>
      <c r="G342" s="266">
        <v>418.5</v>
      </c>
      <c r="H342" s="266">
        <v>6895.95</v>
      </c>
      <c r="J342" s="266"/>
      <c r="K342" s="266"/>
      <c r="L342" s="266"/>
    </row>
    <row r="343" spans="1:12" ht="12.75" customHeight="1" x14ac:dyDescent="0.2">
      <c r="A343" s="221">
        <v>336</v>
      </c>
      <c r="B343" s="270" t="s">
        <v>508</v>
      </c>
      <c r="C343" s="271">
        <v>465</v>
      </c>
      <c r="D343" s="266">
        <v>5580</v>
      </c>
      <c r="E343" s="266">
        <v>465</v>
      </c>
      <c r="F343" s="266">
        <v>432.45</v>
      </c>
      <c r="G343" s="266">
        <v>418.5</v>
      </c>
      <c r="H343" s="266">
        <v>6895.95</v>
      </c>
      <c r="J343" s="266"/>
      <c r="K343" s="266"/>
      <c r="L343" s="266"/>
    </row>
    <row r="344" spans="1:12" ht="12.75" customHeight="1" x14ac:dyDescent="0.2">
      <c r="A344" s="221">
        <v>337</v>
      </c>
      <c r="B344" s="270" t="s">
        <v>508</v>
      </c>
      <c r="C344" s="271">
        <v>465</v>
      </c>
      <c r="D344" s="266">
        <v>5580</v>
      </c>
      <c r="E344" s="266">
        <v>465</v>
      </c>
      <c r="F344" s="266">
        <v>432.45</v>
      </c>
      <c r="G344" s="266">
        <v>418.5</v>
      </c>
      <c r="H344" s="266">
        <v>6895.95</v>
      </c>
      <c r="J344" s="266"/>
      <c r="K344" s="266"/>
      <c r="L344" s="266"/>
    </row>
    <row r="345" spans="1:12" ht="12.75" customHeight="1" x14ac:dyDescent="0.2">
      <c r="A345" s="221">
        <v>338</v>
      </c>
      <c r="B345" s="270" t="s">
        <v>508</v>
      </c>
      <c r="C345" s="271">
        <v>500</v>
      </c>
      <c r="D345" s="266">
        <v>6000</v>
      </c>
      <c r="E345" s="266">
        <v>500</v>
      </c>
      <c r="F345" s="266">
        <v>465</v>
      </c>
      <c r="G345" s="266">
        <v>450</v>
      </c>
      <c r="H345" s="266">
        <v>7415</v>
      </c>
      <c r="J345" s="266"/>
      <c r="K345" s="266"/>
      <c r="L345" s="266"/>
    </row>
    <row r="346" spans="1:12" ht="12.75" customHeight="1" x14ac:dyDescent="0.2">
      <c r="A346" s="221">
        <v>339</v>
      </c>
      <c r="B346" s="270" t="s">
        <v>508</v>
      </c>
      <c r="C346" s="271">
        <v>500</v>
      </c>
      <c r="D346" s="266">
        <v>6000</v>
      </c>
      <c r="E346" s="266">
        <v>500</v>
      </c>
      <c r="F346" s="266">
        <v>465</v>
      </c>
      <c r="G346" s="266">
        <v>450</v>
      </c>
      <c r="H346" s="266">
        <v>7415</v>
      </c>
      <c r="I346" s="261">
        <v>0</v>
      </c>
      <c r="J346" s="266">
        <v>0</v>
      </c>
      <c r="K346" s="266">
        <v>0</v>
      </c>
      <c r="L346" s="266">
        <v>0</v>
      </c>
    </row>
    <row r="347" spans="1:12" ht="12.75" customHeight="1" x14ac:dyDescent="0.2">
      <c r="A347" s="221">
        <v>340</v>
      </c>
      <c r="B347" s="270" t="s">
        <v>508</v>
      </c>
      <c r="C347" s="271">
        <v>500</v>
      </c>
      <c r="D347" s="266">
        <v>6000</v>
      </c>
      <c r="E347" s="266">
        <v>500</v>
      </c>
      <c r="F347" s="266">
        <v>465</v>
      </c>
      <c r="G347" s="266">
        <v>450</v>
      </c>
      <c r="H347" s="266">
        <v>7415</v>
      </c>
      <c r="I347" s="261">
        <v>0</v>
      </c>
      <c r="J347" s="266">
        <v>0</v>
      </c>
      <c r="K347" s="266">
        <v>0</v>
      </c>
      <c r="L347" s="266">
        <v>0</v>
      </c>
    </row>
    <row r="348" spans="1:12" ht="12.75" customHeight="1" x14ac:dyDescent="0.2">
      <c r="A348" s="221">
        <v>341</v>
      </c>
      <c r="B348" s="270" t="s">
        <v>508</v>
      </c>
      <c r="C348" s="271">
        <v>500</v>
      </c>
      <c r="D348" s="266">
        <v>6000</v>
      </c>
      <c r="E348" s="266">
        <v>500</v>
      </c>
      <c r="F348" s="266">
        <v>465</v>
      </c>
      <c r="G348" s="266">
        <v>450</v>
      </c>
      <c r="H348" s="266">
        <v>7415</v>
      </c>
      <c r="I348" s="261">
        <v>0</v>
      </c>
      <c r="J348" s="266">
        <v>0</v>
      </c>
      <c r="K348" s="266">
        <v>0</v>
      </c>
      <c r="L348" s="266">
        <v>0</v>
      </c>
    </row>
    <row r="349" spans="1:12" ht="12.75" customHeight="1" x14ac:dyDescent="0.2">
      <c r="A349" s="221">
        <v>342</v>
      </c>
      <c r="B349" s="270" t="s">
        <v>508</v>
      </c>
      <c r="C349" s="271">
        <v>465</v>
      </c>
      <c r="D349" s="266">
        <v>5580</v>
      </c>
      <c r="E349" s="266">
        <v>465</v>
      </c>
      <c r="F349" s="266">
        <v>432.45</v>
      </c>
      <c r="G349" s="266">
        <v>418.5</v>
      </c>
      <c r="H349" s="266">
        <v>6895.95</v>
      </c>
      <c r="I349" s="261">
        <v>0</v>
      </c>
      <c r="J349" s="266">
        <v>0</v>
      </c>
      <c r="K349" s="266">
        <v>0</v>
      </c>
      <c r="L349" s="266">
        <v>0</v>
      </c>
    </row>
    <row r="350" spans="1:12" ht="12.75" customHeight="1" x14ac:dyDescent="0.2">
      <c r="A350" s="221">
        <v>343</v>
      </c>
      <c r="B350" s="270" t="s">
        <v>508</v>
      </c>
      <c r="C350" s="271">
        <v>465</v>
      </c>
      <c r="D350" s="266">
        <v>5580</v>
      </c>
      <c r="E350" s="266">
        <v>465</v>
      </c>
      <c r="F350" s="266">
        <v>432.45</v>
      </c>
      <c r="G350" s="266">
        <v>418.5</v>
      </c>
      <c r="H350" s="266">
        <v>6895.95</v>
      </c>
      <c r="J350" s="266"/>
      <c r="K350" s="266"/>
      <c r="L350" s="266"/>
    </row>
    <row r="351" spans="1:12" ht="12.75" customHeight="1" x14ac:dyDescent="0.2">
      <c r="A351" s="221">
        <v>344</v>
      </c>
      <c r="B351" s="270" t="s">
        <v>508</v>
      </c>
      <c r="C351" s="271">
        <v>500</v>
      </c>
      <c r="D351" s="266">
        <v>6000</v>
      </c>
      <c r="E351" s="266">
        <v>500</v>
      </c>
      <c r="F351" s="266">
        <v>465</v>
      </c>
      <c r="G351" s="266">
        <v>450</v>
      </c>
      <c r="H351" s="266">
        <v>7415</v>
      </c>
      <c r="J351" s="266"/>
      <c r="K351" s="266"/>
      <c r="L351" s="266"/>
    </row>
    <row r="352" spans="1:12" ht="12.75" customHeight="1" x14ac:dyDescent="0.2">
      <c r="A352" s="221">
        <v>345</v>
      </c>
      <c r="B352" s="262" t="s">
        <v>508</v>
      </c>
      <c r="C352" s="278">
        <v>500</v>
      </c>
      <c r="D352" s="266">
        <v>6000</v>
      </c>
      <c r="E352" s="266">
        <v>500</v>
      </c>
      <c r="F352" s="266">
        <v>465</v>
      </c>
      <c r="G352" s="266">
        <v>450</v>
      </c>
      <c r="H352" s="266">
        <v>7415</v>
      </c>
      <c r="I352" s="261">
        <v>0</v>
      </c>
      <c r="J352" s="266">
        <v>0</v>
      </c>
      <c r="K352" s="266">
        <v>0</v>
      </c>
      <c r="L352" s="266">
        <v>0</v>
      </c>
    </row>
    <row r="353" spans="1:12" ht="12.75" customHeight="1" x14ac:dyDescent="0.2">
      <c r="A353" s="221">
        <v>346</v>
      </c>
      <c r="B353" s="222" t="s">
        <v>510</v>
      </c>
      <c r="C353" s="229">
        <v>400</v>
      </c>
      <c r="D353" s="266">
        <v>4800</v>
      </c>
      <c r="E353" s="266">
        <v>400</v>
      </c>
      <c r="F353" s="266">
        <v>372</v>
      </c>
      <c r="G353" s="266">
        <v>360</v>
      </c>
      <c r="H353" s="266">
        <v>5932</v>
      </c>
      <c r="J353" s="266"/>
      <c r="K353" s="266"/>
      <c r="L353" s="266"/>
    </row>
    <row r="354" spans="1:12" ht="12.75" customHeight="1" x14ac:dyDescent="0.2">
      <c r="A354" s="221">
        <v>347</v>
      </c>
      <c r="B354" s="222" t="s">
        <v>510</v>
      </c>
      <c r="C354" s="229">
        <v>400</v>
      </c>
      <c r="D354" s="266">
        <v>4800</v>
      </c>
      <c r="E354" s="266">
        <v>400</v>
      </c>
      <c r="F354" s="266">
        <v>372</v>
      </c>
      <c r="G354" s="266">
        <v>360</v>
      </c>
      <c r="H354" s="266">
        <v>5932</v>
      </c>
      <c r="J354" s="266"/>
      <c r="K354" s="266"/>
      <c r="L354" s="266"/>
    </row>
    <row r="355" spans="1:12" ht="12.75" customHeight="1" x14ac:dyDescent="0.2">
      <c r="A355" s="221">
        <v>348</v>
      </c>
      <c r="B355" s="222" t="s">
        <v>510</v>
      </c>
      <c r="C355" s="229">
        <v>400</v>
      </c>
      <c r="D355" s="266">
        <v>4800</v>
      </c>
      <c r="E355" s="266">
        <v>400</v>
      </c>
      <c r="F355" s="266">
        <v>372</v>
      </c>
      <c r="G355" s="266">
        <v>360</v>
      </c>
      <c r="H355" s="266">
        <v>5932</v>
      </c>
      <c r="J355" s="266"/>
      <c r="K355" s="266"/>
      <c r="L355" s="266"/>
    </row>
    <row r="356" spans="1:12" ht="12.75" customHeight="1" x14ac:dyDescent="0.2">
      <c r="A356" s="221">
        <v>349</v>
      </c>
      <c r="B356" s="222" t="s">
        <v>510</v>
      </c>
      <c r="C356" s="229">
        <v>400</v>
      </c>
      <c r="D356" s="266">
        <v>4800</v>
      </c>
      <c r="E356" s="266">
        <v>400</v>
      </c>
      <c r="F356" s="266">
        <v>372</v>
      </c>
      <c r="G356" s="266">
        <v>360</v>
      </c>
      <c r="H356" s="266">
        <v>5932</v>
      </c>
      <c r="J356" s="266"/>
      <c r="K356" s="266"/>
      <c r="L356" s="266"/>
    </row>
    <row r="357" spans="1:12" ht="12.75" customHeight="1" x14ac:dyDescent="0.2">
      <c r="A357" s="221">
        <v>350</v>
      </c>
      <c r="B357" s="222" t="s">
        <v>510</v>
      </c>
      <c r="C357" s="229">
        <v>400</v>
      </c>
      <c r="D357" s="266">
        <v>4800</v>
      </c>
      <c r="E357" s="266">
        <v>400</v>
      </c>
      <c r="F357" s="266">
        <v>372</v>
      </c>
      <c r="G357" s="266">
        <v>360</v>
      </c>
      <c r="H357" s="266">
        <v>5932</v>
      </c>
      <c r="J357" s="266"/>
      <c r="K357" s="266"/>
      <c r="L357" s="266"/>
    </row>
    <row r="358" spans="1:12" ht="12.75" customHeight="1" x14ac:dyDescent="0.2">
      <c r="A358" s="221">
        <v>351</v>
      </c>
      <c r="B358" s="222" t="s">
        <v>510</v>
      </c>
      <c r="C358" s="229">
        <v>400</v>
      </c>
      <c r="D358" s="266">
        <v>4800</v>
      </c>
      <c r="E358" s="266">
        <v>400</v>
      </c>
      <c r="F358" s="266">
        <v>372</v>
      </c>
      <c r="G358" s="266">
        <v>360</v>
      </c>
      <c r="H358" s="266">
        <v>5932</v>
      </c>
      <c r="J358" s="266"/>
      <c r="K358" s="266"/>
      <c r="L358" s="266"/>
    </row>
    <row r="359" spans="1:12" ht="12.75" customHeight="1" x14ac:dyDescent="0.2">
      <c r="A359" s="221">
        <v>352</v>
      </c>
      <c r="B359" s="222" t="s">
        <v>510</v>
      </c>
      <c r="C359" s="229">
        <v>400</v>
      </c>
      <c r="D359" s="266">
        <v>4800</v>
      </c>
      <c r="E359" s="266">
        <v>400</v>
      </c>
      <c r="F359" s="266">
        <v>372</v>
      </c>
      <c r="G359" s="266">
        <v>360</v>
      </c>
      <c r="H359" s="266">
        <v>5932</v>
      </c>
      <c r="J359" s="266"/>
      <c r="K359" s="266"/>
      <c r="L359" s="266"/>
    </row>
    <row r="360" spans="1:12" ht="12.75" customHeight="1" x14ac:dyDescent="0.2">
      <c r="A360" s="221">
        <v>353</v>
      </c>
      <c r="B360" s="222" t="s">
        <v>510</v>
      </c>
      <c r="C360" s="229">
        <v>400</v>
      </c>
      <c r="D360" s="266">
        <v>4800</v>
      </c>
      <c r="E360" s="266">
        <v>400</v>
      </c>
      <c r="F360" s="266">
        <v>372</v>
      </c>
      <c r="G360" s="266">
        <v>360</v>
      </c>
      <c r="H360" s="266">
        <v>5932</v>
      </c>
      <c r="J360" s="266"/>
      <c r="K360" s="266"/>
      <c r="L360" s="266"/>
    </row>
    <row r="361" spans="1:12" ht="12.75" customHeight="1" x14ac:dyDescent="0.2">
      <c r="A361" s="221">
        <v>354</v>
      </c>
      <c r="B361" s="222" t="s">
        <v>510</v>
      </c>
      <c r="C361" s="229">
        <v>400</v>
      </c>
      <c r="D361" s="266">
        <v>4800</v>
      </c>
      <c r="E361" s="266">
        <v>400</v>
      </c>
      <c r="F361" s="266">
        <v>372</v>
      </c>
      <c r="G361" s="266">
        <v>360</v>
      </c>
      <c r="H361" s="266">
        <v>5932</v>
      </c>
      <c r="J361" s="266"/>
      <c r="K361" s="266"/>
      <c r="L361" s="266"/>
    </row>
    <row r="362" spans="1:12" ht="12.75" customHeight="1" x14ac:dyDescent="0.2">
      <c r="A362" s="221">
        <v>355</v>
      </c>
      <c r="B362" s="222" t="s">
        <v>510</v>
      </c>
      <c r="C362" s="229">
        <v>400</v>
      </c>
      <c r="D362" s="266">
        <v>4800</v>
      </c>
      <c r="E362" s="266">
        <v>400</v>
      </c>
      <c r="F362" s="266">
        <v>372</v>
      </c>
      <c r="G362" s="266">
        <v>360</v>
      </c>
      <c r="H362" s="266">
        <v>5932</v>
      </c>
      <c r="J362" s="266"/>
      <c r="K362" s="266"/>
      <c r="L362" s="266"/>
    </row>
    <row r="363" spans="1:12" ht="12.75" customHeight="1" x14ac:dyDescent="0.2">
      <c r="A363" s="221">
        <v>356</v>
      </c>
      <c r="B363" s="222" t="s">
        <v>510</v>
      </c>
      <c r="C363" s="229">
        <v>375</v>
      </c>
      <c r="D363" s="266">
        <v>4500</v>
      </c>
      <c r="E363" s="266">
        <v>375</v>
      </c>
      <c r="F363" s="266">
        <v>348.75</v>
      </c>
      <c r="G363" s="266">
        <v>337.5</v>
      </c>
      <c r="H363" s="266">
        <v>5561.25</v>
      </c>
      <c r="J363" s="266"/>
      <c r="K363" s="266"/>
      <c r="L363" s="266"/>
    </row>
    <row r="364" spans="1:12" ht="12.75" customHeight="1" x14ac:dyDescent="0.2">
      <c r="A364" s="221">
        <v>357</v>
      </c>
      <c r="B364" s="222" t="s">
        <v>510</v>
      </c>
      <c r="C364" s="229">
        <v>375</v>
      </c>
      <c r="D364" s="266">
        <v>4500</v>
      </c>
      <c r="E364" s="266">
        <v>375</v>
      </c>
      <c r="F364" s="266">
        <v>348.75</v>
      </c>
      <c r="G364" s="266">
        <v>337.5</v>
      </c>
      <c r="H364" s="266">
        <v>5561.25</v>
      </c>
      <c r="J364" s="266"/>
      <c r="K364" s="266"/>
      <c r="L364" s="266"/>
    </row>
    <row r="365" spans="1:12" ht="12.75" customHeight="1" x14ac:dyDescent="0.2">
      <c r="A365" s="221">
        <v>358</v>
      </c>
      <c r="B365" s="222" t="s">
        <v>510</v>
      </c>
      <c r="C365" s="229">
        <v>375</v>
      </c>
      <c r="D365" s="266">
        <v>4500</v>
      </c>
      <c r="E365" s="266">
        <v>375</v>
      </c>
      <c r="F365" s="266" t="s">
        <v>1023</v>
      </c>
      <c r="G365" s="266">
        <v>337.5</v>
      </c>
      <c r="H365" s="266">
        <v>5212.5</v>
      </c>
      <c r="J365" s="266"/>
      <c r="K365" s="266"/>
      <c r="L365" s="266"/>
    </row>
    <row r="366" spans="1:12" ht="12.75" customHeight="1" x14ac:dyDescent="0.2">
      <c r="A366" s="221">
        <v>359</v>
      </c>
      <c r="B366" s="222" t="s">
        <v>510</v>
      </c>
      <c r="C366" s="229">
        <v>375</v>
      </c>
      <c r="D366" s="266">
        <v>4500</v>
      </c>
      <c r="E366" s="266">
        <v>375</v>
      </c>
      <c r="F366" s="266">
        <v>348.75</v>
      </c>
      <c r="G366" s="266">
        <v>337.5</v>
      </c>
      <c r="H366" s="266">
        <v>5561.25</v>
      </c>
      <c r="J366" s="266"/>
      <c r="K366" s="266"/>
      <c r="L366" s="266"/>
    </row>
    <row r="367" spans="1:12" ht="12.75" customHeight="1" x14ac:dyDescent="0.2">
      <c r="A367" s="221">
        <v>360</v>
      </c>
      <c r="B367" s="222" t="s">
        <v>510</v>
      </c>
      <c r="C367" s="229">
        <v>375</v>
      </c>
      <c r="D367" s="266">
        <v>4500</v>
      </c>
      <c r="E367" s="266">
        <v>375</v>
      </c>
      <c r="F367" s="266">
        <v>348.75</v>
      </c>
      <c r="G367" s="266">
        <v>337.5</v>
      </c>
      <c r="H367" s="266">
        <v>5561.25</v>
      </c>
      <c r="J367" s="266"/>
      <c r="K367" s="266"/>
      <c r="L367" s="266"/>
    </row>
    <row r="368" spans="1:12" ht="12.75" customHeight="1" x14ac:dyDescent="0.2">
      <c r="A368" s="221">
        <v>361</v>
      </c>
      <c r="B368" s="222" t="s">
        <v>510</v>
      </c>
      <c r="C368" s="229">
        <v>375</v>
      </c>
      <c r="D368" s="266">
        <v>4500</v>
      </c>
      <c r="E368" s="266">
        <v>375</v>
      </c>
      <c r="F368" s="266">
        <v>348.75</v>
      </c>
      <c r="G368" s="266">
        <v>337.5</v>
      </c>
      <c r="H368" s="266">
        <v>5561.25</v>
      </c>
      <c r="J368" s="266"/>
      <c r="K368" s="266"/>
      <c r="L368" s="266"/>
    </row>
    <row r="369" spans="1:12" ht="12.75" customHeight="1" x14ac:dyDescent="0.2">
      <c r="A369" s="221">
        <v>362</v>
      </c>
      <c r="B369" s="222" t="s">
        <v>510</v>
      </c>
      <c r="C369" s="229">
        <v>375</v>
      </c>
      <c r="D369" s="266">
        <v>4500</v>
      </c>
      <c r="E369" s="266">
        <v>375</v>
      </c>
      <c r="F369" s="266">
        <v>348.75</v>
      </c>
      <c r="G369" s="266">
        <v>337.5</v>
      </c>
      <c r="H369" s="266">
        <v>5561.25</v>
      </c>
      <c r="J369" s="266"/>
      <c r="K369" s="266"/>
      <c r="L369" s="266"/>
    </row>
    <row r="370" spans="1:12" ht="12.75" customHeight="1" x14ac:dyDescent="0.2">
      <c r="A370" s="221">
        <v>363</v>
      </c>
      <c r="B370" s="222" t="s">
        <v>510</v>
      </c>
      <c r="C370" s="229">
        <v>375</v>
      </c>
      <c r="D370" s="266">
        <v>4500</v>
      </c>
      <c r="E370" s="266">
        <v>375</v>
      </c>
      <c r="F370" s="266">
        <v>348.75</v>
      </c>
      <c r="G370" s="266">
        <v>337.5</v>
      </c>
      <c r="H370" s="266">
        <v>5561.25</v>
      </c>
      <c r="J370" s="266"/>
      <c r="K370" s="266"/>
      <c r="L370" s="266"/>
    </row>
    <row r="371" spans="1:12" ht="12.75" customHeight="1" x14ac:dyDescent="0.2">
      <c r="A371" s="221">
        <v>364</v>
      </c>
      <c r="B371" s="222" t="s">
        <v>510</v>
      </c>
      <c r="C371" s="228">
        <v>305</v>
      </c>
      <c r="D371" s="266">
        <v>3660</v>
      </c>
      <c r="E371" s="266">
        <v>305</v>
      </c>
      <c r="F371" s="266">
        <v>283.64999999999998</v>
      </c>
      <c r="G371" s="266">
        <v>274.5</v>
      </c>
      <c r="H371" s="266">
        <v>4523.1499999999996</v>
      </c>
      <c r="J371" s="266"/>
      <c r="K371" s="266"/>
      <c r="L371" s="266"/>
    </row>
    <row r="372" spans="1:12" ht="12.75" customHeight="1" x14ac:dyDescent="0.2">
      <c r="A372" s="221">
        <v>365</v>
      </c>
      <c r="B372" s="222" t="s">
        <v>510</v>
      </c>
      <c r="C372" s="228">
        <v>305</v>
      </c>
      <c r="D372" s="266">
        <v>3660</v>
      </c>
      <c r="E372" s="266">
        <v>305</v>
      </c>
      <c r="F372" s="266">
        <v>283.64999999999998</v>
      </c>
      <c r="G372" s="266">
        <v>274.5</v>
      </c>
      <c r="H372" s="266">
        <v>4523.1499999999996</v>
      </c>
      <c r="J372" s="266"/>
      <c r="K372" s="266"/>
      <c r="L372" s="266"/>
    </row>
    <row r="373" spans="1:12" ht="12.75" customHeight="1" x14ac:dyDescent="0.2">
      <c r="A373" s="221">
        <v>366</v>
      </c>
      <c r="B373" s="222" t="s">
        <v>510</v>
      </c>
      <c r="C373" s="228">
        <v>305</v>
      </c>
      <c r="D373" s="266">
        <v>3660</v>
      </c>
      <c r="E373" s="266">
        <v>305</v>
      </c>
      <c r="F373" s="266">
        <v>283.64999999999998</v>
      </c>
      <c r="G373" s="266">
        <v>274.5</v>
      </c>
      <c r="H373" s="266">
        <v>4523.1499999999996</v>
      </c>
      <c r="J373" s="266"/>
      <c r="K373" s="266"/>
      <c r="L373" s="266"/>
    </row>
    <row r="374" spans="1:12" ht="12.75" customHeight="1" x14ac:dyDescent="0.2">
      <c r="A374" s="221">
        <v>367</v>
      </c>
      <c r="B374" s="222" t="s">
        <v>510</v>
      </c>
      <c r="C374" s="228">
        <v>305</v>
      </c>
      <c r="D374" s="266">
        <v>3660</v>
      </c>
      <c r="E374" s="266">
        <v>305</v>
      </c>
      <c r="F374" s="266">
        <v>283.64999999999998</v>
      </c>
      <c r="G374" s="266">
        <v>274.5</v>
      </c>
      <c r="H374" s="266">
        <v>4523.1499999999996</v>
      </c>
      <c r="J374" s="266"/>
      <c r="K374" s="266"/>
      <c r="L374" s="266"/>
    </row>
    <row r="375" spans="1:12" ht="12.75" customHeight="1" x14ac:dyDescent="0.2">
      <c r="A375" s="221">
        <v>368</v>
      </c>
      <c r="B375" s="262" t="s">
        <v>510</v>
      </c>
      <c r="C375" s="278">
        <v>350</v>
      </c>
      <c r="D375" s="266">
        <v>4200</v>
      </c>
      <c r="E375" s="266">
        <v>350</v>
      </c>
      <c r="F375" s="266">
        <v>325.5</v>
      </c>
      <c r="G375" s="266">
        <v>315</v>
      </c>
      <c r="H375" s="266">
        <v>5190.5</v>
      </c>
      <c r="J375" s="266"/>
      <c r="K375" s="266"/>
      <c r="L375" s="266"/>
    </row>
    <row r="376" spans="1:12" ht="12.75" customHeight="1" x14ac:dyDescent="0.2">
      <c r="A376" s="221">
        <v>369</v>
      </c>
      <c r="B376" s="262" t="s">
        <v>510</v>
      </c>
      <c r="C376" s="278">
        <v>375</v>
      </c>
      <c r="D376" s="266">
        <v>4500</v>
      </c>
      <c r="E376" s="266">
        <v>375</v>
      </c>
      <c r="F376" s="266">
        <v>348.75</v>
      </c>
      <c r="G376" s="266">
        <v>337.5</v>
      </c>
      <c r="H376" s="266">
        <v>5561.25</v>
      </c>
      <c r="J376" s="266"/>
      <c r="K376" s="266"/>
      <c r="L376" s="266"/>
    </row>
    <row r="377" spans="1:12" ht="12.75" customHeight="1" x14ac:dyDescent="0.2">
      <c r="A377" s="221">
        <v>370</v>
      </c>
      <c r="B377" s="262" t="s">
        <v>510</v>
      </c>
      <c r="C377" s="278">
        <v>375</v>
      </c>
      <c r="D377" s="266">
        <v>4500</v>
      </c>
      <c r="E377" s="266">
        <v>375</v>
      </c>
      <c r="F377" s="266">
        <v>348.75</v>
      </c>
      <c r="G377" s="266">
        <v>337.5</v>
      </c>
      <c r="H377" s="266">
        <v>5561.25</v>
      </c>
      <c r="J377" s="266"/>
      <c r="K377" s="266"/>
      <c r="L377" s="266"/>
    </row>
    <row r="378" spans="1:12" ht="12.75" customHeight="1" x14ac:dyDescent="0.2">
      <c r="A378" s="221">
        <v>371</v>
      </c>
      <c r="B378" s="262" t="s">
        <v>510</v>
      </c>
      <c r="C378" s="278">
        <v>375</v>
      </c>
      <c r="D378" s="266">
        <v>4500</v>
      </c>
      <c r="E378" s="266">
        <v>375</v>
      </c>
      <c r="F378" s="266">
        <v>348.75</v>
      </c>
      <c r="G378" s="266">
        <v>337.5</v>
      </c>
      <c r="H378" s="266">
        <v>5561.25</v>
      </c>
      <c r="J378" s="266"/>
      <c r="K378" s="266"/>
      <c r="L378" s="266"/>
    </row>
    <row r="379" spans="1:12" ht="12.75" customHeight="1" x14ac:dyDescent="0.2">
      <c r="A379" s="221">
        <v>372</v>
      </c>
      <c r="B379" s="262" t="s">
        <v>510</v>
      </c>
      <c r="C379" s="278">
        <v>375</v>
      </c>
      <c r="D379" s="266">
        <v>4500</v>
      </c>
      <c r="E379" s="266">
        <v>375</v>
      </c>
      <c r="F379" s="266">
        <v>348.75</v>
      </c>
      <c r="G379" s="266">
        <v>337.5</v>
      </c>
      <c r="H379" s="266">
        <v>5561.25</v>
      </c>
      <c r="J379" s="266"/>
      <c r="K379" s="266"/>
      <c r="L379" s="266"/>
    </row>
    <row r="380" spans="1:12" ht="12.75" customHeight="1" x14ac:dyDescent="0.2">
      <c r="A380" s="221">
        <v>373</v>
      </c>
      <c r="B380" s="262" t="s">
        <v>510</v>
      </c>
      <c r="C380" s="278">
        <v>304.17</v>
      </c>
      <c r="D380" s="266">
        <v>3650.04</v>
      </c>
      <c r="E380" s="266">
        <v>304.17</v>
      </c>
      <c r="F380" s="266">
        <v>282.88</v>
      </c>
      <c r="G380" s="266">
        <v>273.75</v>
      </c>
      <c r="H380" s="266">
        <v>4510.84</v>
      </c>
      <c r="J380" s="266"/>
      <c r="K380" s="266"/>
      <c r="L380" s="266"/>
    </row>
    <row r="381" spans="1:12" ht="12.75" customHeight="1" x14ac:dyDescent="0.2">
      <c r="A381" s="221">
        <v>374</v>
      </c>
      <c r="B381" s="262" t="s">
        <v>510</v>
      </c>
      <c r="C381" s="278">
        <v>304.17</v>
      </c>
      <c r="D381" s="266">
        <v>3650.04</v>
      </c>
      <c r="E381" s="266">
        <v>304.17</v>
      </c>
      <c r="F381" s="266">
        <v>282.88</v>
      </c>
      <c r="G381" s="266">
        <v>273.75</v>
      </c>
      <c r="H381" s="266">
        <v>4510.84</v>
      </c>
      <c r="J381" s="266"/>
      <c r="K381" s="266"/>
      <c r="L381" s="266"/>
    </row>
    <row r="382" spans="1:12" ht="12.75" customHeight="1" x14ac:dyDescent="0.2">
      <c r="A382" s="221">
        <v>375</v>
      </c>
      <c r="B382" s="262" t="s">
        <v>510</v>
      </c>
      <c r="C382" s="278">
        <v>375</v>
      </c>
      <c r="D382" s="266">
        <v>4500</v>
      </c>
      <c r="E382" s="266">
        <v>375</v>
      </c>
      <c r="F382" s="266">
        <v>348.75</v>
      </c>
      <c r="G382" s="266">
        <v>337.5</v>
      </c>
      <c r="H382" s="266">
        <v>5561.25</v>
      </c>
      <c r="J382" s="266"/>
      <c r="K382" s="266"/>
      <c r="L382" s="266"/>
    </row>
    <row r="383" spans="1:12" ht="12.75" customHeight="1" x14ac:dyDescent="0.2">
      <c r="A383" s="221">
        <v>376</v>
      </c>
      <c r="B383" s="262" t="s">
        <v>510</v>
      </c>
      <c r="C383" s="278">
        <v>375</v>
      </c>
      <c r="D383" s="266">
        <v>4500</v>
      </c>
      <c r="E383" s="266">
        <v>375</v>
      </c>
      <c r="F383" s="266">
        <v>348.75</v>
      </c>
      <c r="G383" s="266">
        <v>337.5</v>
      </c>
      <c r="H383" s="266">
        <v>5561.25</v>
      </c>
      <c r="J383" s="266"/>
      <c r="K383" s="266"/>
      <c r="L383" s="266"/>
    </row>
    <row r="384" spans="1:12" ht="12.75" customHeight="1" x14ac:dyDescent="0.2">
      <c r="A384" s="221">
        <v>377</v>
      </c>
      <c r="B384" s="262" t="s">
        <v>510</v>
      </c>
      <c r="C384" s="278">
        <v>375</v>
      </c>
      <c r="D384" s="266">
        <v>4500</v>
      </c>
      <c r="E384" s="266">
        <v>375</v>
      </c>
      <c r="F384" s="266">
        <v>348.75</v>
      </c>
      <c r="G384" s="266">
        <v>337.5</v>
      </c>
      <c r="H384" s="266">
        <v>5561.25</v>
      </c>
      <c r="J384" s="266"/>
      <c r="K384" s="266"/>
      <c r="L384" s="266"/>
    </row>
    <row r="385" spans="1:12" ht="12.75" customHeight="1" x14ac:dyDescent="0.2">
      <c r="A385" s="221">
        <v>378</v>
      </c>
      <c r="B385" s="262" t="s">
        <v>510</v>
      </c>
      <c r="C385" s="278">
        <v>375</v>
      </c>
      <c r="D385" s="266">
        <v>4500</v>
      </c>
      <c r="E385" s="266">
        <v>375</v>
      </c>
      <c r="F385" s="266">
        <v>348.75</v>
      </c>
      <c r="G385" s="266">
        <v>337.5</v>
      </c>
      <c r="H385" s="266">
        <v>5561.25</v>
      </c>
      <c r="J385" s="266"/>
      <c r="K385" s="266"/>
      <c r="L385" s="266"/>
    </row>
    <row r="386" spans="1:12" ht="12.75" customHeight="1" x14ac:dyDescent="0.2">
      <c r="A386" s="221">
        <v>379</v>
      </c>
      <c r="B386" s="262" t="s">
        <v>510</v>
      </c>
      <c r="C386" s="278">
        <v>375</v>
      </c>
      <c r="D386" s="266">
        <v>4500</v>
      </c>
      <c r="E386" s="266">
        <v>375</v>
      </c>
      <c r="F386" s="266">
        <v>348.75</v>
      </c>
      <c r="G386" s="266">
        <v>337.5</v>
      </c>
      <c r="H386" s="266">
        <v>5561.25</v>
      </c>
      <c r="J386" s="266"/>
      <c r="K386" s="266"/>
      <c r="L386" s="266"/>
    </row>
    <row r="387" spans="1:12" ht="12.75" customHeight="1" x14ac:dyDescent="0.2">
      <c r="A387" s="221">
        <v>380</v>
      </c>
      <c r="B387" s="262" t="s">
        <v>510</v>
      </c>
      <c r="C387" s="278">
        <v>375</v>
      </c>
      <c r="D387" s="266">
        <v>4500</v>
      </c>
      <c r="E387" s="266">
        <v>375</v>
      </c>
      <c r="F387" s="266">
        <v>348.75</v>
      </c>
      <c r="G387" s="266">
        <v>337.5</v>
      </c>
      <c r="H387" s="266">
        <v>5561.25</v>
      </c>
      <c r="J387" s="266"/>
      <c r="K387" s="266"/>
      <c r="L387" s="266"/>
    </row>
    <row r="388" spans="1:12" ht="12.75" customHeight="1" x14ac:dyDescent="0.2">
      <c r="A388" s="221">
        <v>381</v>
      </c>
      <c r="B388" s="262" t="s">
        <v>510</v>
      </c>
      <c r="C388" s="278">
        <v>375</v>
      </c>
      <c r="D388" s="266">
        <v>4500</v>
      </c>
      <c r="E388" s="266">
        <v>375</v>
      </c>
      <c r="F388" s="266">
        <v>348.75</v>
      </c>
      <c r="G388" s="266">
        <v>337.5</v>
      </c>
      <c r="H388" s="266">
        <v>5561.25</v>
      </c>
      <c r="J388" s="266"/>
      <c r="K388" s="266"/>
      <c r="L388" s="266"/>
    </row>
    <row r="389" spans="1:12" ht="12.75" customHeight="1" x14ac:dyDescent="0.2">
      <c r="A389" s="221">
        <v>382</v>
      </c>
      <c r="B389" s="262" t="s">
        <v>510</v>
      </c>
      <c r="C389" s="278">
        <v>375</v>
      </c>
      <c r="D389" s="266">
        <v>4500</v>
      </c>
      <c r="E389" s="266">
        <v>375</v>
      </c>
      <c r="F389" s="266">
        <v>348.75</v>
      </c>
      <c r="G389" s="266">
        <v>337.5</v>
      </c>
      <c r="H389" s="266">
        <v>5561.25</v>
      </c>
      <c r="J389" s="266"/>
      <c r="K389" s="266"/>
      <c r="L389" s="266"/>
    </row>
    <row r="390" spans="1:12" ht="12.75" customHeight="1" x14ac:dyDescent="0.2">
      <c r="A390" s="221">
        <v>383</v>
      </c>
      <c r="B390" s="262" t="s">
        <v>510</v>
      </c>
      <c r="C390" s="278">
        <v>375</v>
      </c>
      <c r="D390" s="266">
        <v>4500</v>
      </c>
      <c r="E390" s="266">
        <v>375</v>
      </c>
      <c r="F390" s="266">
        <v>348.75</v>
      </c>
      <c r="G390" s="266">
        <v>337.5</v>
      </c>
      <c r="H390" s="266">
        <v>5561.25</v>
      </c>
      <c r="J390" s="266"/>
      <c r="K390" s="266"/>
      <c r="L390" s="266"/>
    </row>
    <row r="391" spans="1:12" ht="12.75" customHeight="1" x14ac:dyDescent="0.2">
      <c r="A391" s="221">
        <v>384</v>
      </c>
      <c r="B391" s="262" t="s">
        <v>510</v>
      </c>
      <c r="C391" s="278">
        <v>375</v>
      </c>
      <c r="D391" s="266">
        <v>4500</v>
      </c>
      <c r="E391" s="266">
        <v>375</v>
      </c>
      <c r="F391" s="266">
        <v>348.75</v>
      </c>
      <c r="G391" s="266">
        <v>337.5</v>
      </c>
      <c r="H391" s="266">
        <v>5561.25</v>
      </c>
      <c r="J391" s="266"/>
      <c r="K391" s="266"/>
      <c r="L391" s="266"/>
    </row>
    <row r="392" spans="1:12" ht="12.75" customHeight="1" x14ac:dyDescent="0.2">
      <c r="A392" s="221">
        <v>385</v>
      </c>
      <c r="B392" s="262" t="s">
        <v>510</v>
      </c>
      <c r="C392" s="278">
        <v>375</v>
      </c>
      <c r="D392" s="266">
        <v>4500</v>
      </c>
      <c r="E392" s="266">
        <v>375</v>
      </c>
      <c r="F392" s="266">
        <v>348.75</v>
      </c>
      <c r="G392" s="266">
        <v>337.5</v>
      </c>
      <c r="H392" s="266">
        <v>5561.25</v>
      </c>
      <c r="J392" s="266"/>
      <c r="K392" s="266"/>
      <c r="L392" s="266"/>
    </row>
    <row r="393" spans="1:12" ht="12.75" customHeight="1" x14ac:dyDescent="0.2">
      <c r="A393" s="221">
        <v>386</v>
      </c>
      <c r="B393" s="262" t="s">
        <v>510</v>
      </c>
      <c r="C393" s="278">
        <v>375</v>
      </c>
      <c r="D393" s="266">
        <v>4500</v>
      </c>
      <c r="E393" s="266">
        <v>375</v>
      </c>
      <c r="F393" s="266">
        <v>348.75</v>
      </c>
      <c r="G393" s="266">
        <v>337.5</v>
      </c>
      <c r="H393" s="266">
        <v>5561.25</v>
      </c>
      <c r="J393" s="266"/>
      <c r="K393" s="266"/>
      <c r="L393" s="266"/>
    </row>
    <row r="394" spans="1:12" ht="12.75" customHeight="1" x14ac:dyDescent="0.2">
      <c r="A394" s="221">
        <v>387</v>
      </c>
      <c r="B394" s="262" t="s">
        <v>510</v>
      </c>
      <c r="C394" s="278">
        <v>375</v>
      </c>
      <c r="D394" s="266">
        <v>4500</v>
      </c>
      <c r="E394" s="266">
        <v>375</v>
      </c>
      <c r="F394" s="266">
        <v>348.75</v>
      </c>
      <c r="G394" s="266">
        <v>337.5</v>
      </c>
      <c r="H394" s="266">
        <v>5561.25</v>
      </c>
      <c r="J394" s="266"/>
      <c r="K394" s="266"/>
      <c r="L394" s="266"/>
    </row>
    <row r="395" spans="1:12" ht="12.75" customHeight="1" x14ac:dyDescent="0.2">
      <c r="A395" s="221">
        <v>388</v>
      </c>
      <c r="B395" s="262" t="s">
        <v>510</v>
      </c>
      <c r="C395" s="278">
        <v>375</v>
      </c>
      <c r="D395" s="266">
        <v>4500</v>
      </c>
      <c r="E395" s="266">
        <v>375</v>
      </c>
      <c r="F395" s="266" t="s">
        <v>1023</v>
      </c>
      <c r="G395" s="266">
        <v>607.5</v>
      </c>
      <c r="H395" s="266">
        <v>5482.5</v>
      </c>
      <c r="J395" s="266"/>
      <c r="K395" s="266"/>
      <c r="L395" s="266"/>
    </row>
    <row r="396" spans="1:12" ht="12.75" customHeight="1" x14ac:dyDescent="0.2">
      <c r="A396" s="221">
        <v>389</v>
      </c>
      <c r="B396" s="262" t="s">
        <v>510</v>
      </c>
      <c r="C396" s="278">
        <v>375</v>
      </c>
      <c r="D396" s="266">
        <v>4500</v>
      </c>
      <c r="E396" s="266">
        <v>375</v>
      </c>
      <c r="F396" s="266">
        <v>348.75</v>
      </c>
      <c r="G396" s="266">
        <v>337.5</v>
      </c>
      <c r="H396" s="266">
        <v>5561.25</v>
      </c>
      <c r="J396" s="266"/>
      <c r="K396" s="266"/>
      <c r="L396" s="266"/>
    </row>
    <row r="397" spans="1:12" ht="12.75" customHeight="1" x14ac:dyDescent="0.2">
      <c r="A397" s="221">
        <v>390</v>
      </c>
      <c r="B397" s="262" t="s">
        <v>510</v>
      </c>
      <c r="C397" s="278">
        <v>375</v>
      </c>
      <c r="D397" s="266">
        <v>4500</v>
      </c>
      <c r="E397" s="266">
        <v>375</v>
      </c>
      <c r="F397" s="266">
        <v>348.75</v>
      </c>
      <c r="G397" s="266">
        <v>337.5</v>
      </c>
      <c r="H397" s="266">
        <v>5561.25</v>
      </c>
      <c r="J397" s="266"/>
      <c r="K397" s="266"/>
      <c r="L397" s="266"/>
    </row>
    <row r="398" spans="1:12" ht="12.75" customHeight="1" x14ac:dyDescent="0.2">
      <c r="A398" s="221">
        <v>391</v>
      </c>
      <c r="B398" s="262" t="s">
        <v>510</v>
      </c>
      <c r="C398" s="278">
        <v>375</v>
      </c>
      <c r="D398" s="266">
        <v>4500</v>
      </c>
      <c r="E398" s="266">
        <v>375</v>
      </c>
      <c r="F398" s="266">
        <v>348.75</v>
      </c>
      <c r="G398" s="266">
        <v>337.5</v>
      </c>
      <c r="H398" s="266">
        <v>5561.25</v>
      </c>
      <c r="J398" s="266"/>
      <c r="K398" s="266"/>
      <c r="L398" s="266"/>
    </row>
    <row r="399" spans="1:12" ht="12.75" customHeight="1" x14ac:dyDescent="0.2">
      <c r="A399" s="221">
        <v>392</v>
      </c>
      <c r="B399" s="262" t="s">
        <v>510</v>
      </c>
      <c r="C399" s="278">
        <v>375</v>
      </c>
      <c r="D399" s="266">
        <v>4500</v>
      </c>
      <c r="E399" s="266">
        <v>375</v>
      </c>
      <c r="F399" s="266">
        <v>348.75</v>
      </c>
      <c r="G399" s="266">
        <v>337.5</v>
      </c>
      <c r="H399" s="266">
        <v>5561.25</v>
      </c>
      <c r="J399" s="266"/>
      <c r="K399" s="266"/>
      <c r="L399" s="266"/>
    </row>
    <row r="400" spans="1:12" ht="12.75" customHeight="1" x14ac:dyDescent="0.2">
      <c r="A400" s="221">
        <v>393</v>
      </c>
      <c r="B400" s="262" t="s">
        <v>510</v>
      </c>
      <c r="C400" s="278">
        <v>375</v>
      </c>
      <c r="D400" s="266">
        <v>4500</v>
      </c>
      <c r="E400" s="266">
        <v>375</v>
      </c>
      <c r="F400" s="266">
        <v>348.75</v>
      </c>
      <c r="G400" s="266">
        <v>337.5</v>
      </c>
      <c r="H400" s="266">
        <v>5561.25</v>
      </c>
      <c r="J400" s="266"/>
      <c r="K400" s="266"/>
      <c r="L400" s="266"/>
    </row>
    <row r="401" spans="1:12" ht="12.75" customHeight="1" x14ac:dyDescent="0.2">
      <c r="A401" s="221">
        <v>394</v>
      </c>
      <c r="B401" s="262" t="s">
        <v>510</v>
      </c>
      <c r="C401" s="278">
        <v>375</v>
      </c>
      <c r="D401" s="266">
        <v>4500</v>
      </c>
      <c r="E401" s="266">
        <v>375</v>
      </c>
      <c r="F401" s="266">
        <v>348.75</v>
      </c>
      <c r="G401" s="266">
        <v>337.5</v>
      </c>
      <c r="H401" s="266">
        <v>5561.25</v>
      </c>
      <c r="J401" s="266"/>
      <c r="K401" s="266"/>
      <c r="L401" s="266"/>
    </row>
    <row r="402" spans="1:12" ht="12.75" customHeight="1" x14ac:dyDescent="0.2">
      <c r="A402" s="221">
        <v>395</v>
      </c>
      <c r="B402" s="262" t="s">
        <v>510</v>
      </c>
      <c r="C402" s="278">
        <v>350</v>
      </c>
      <c r="D402" s="266">
        <v>4200</v>
      </c>
      <c r="E402" s="266">
        <v>350</v>
      </c>
      <c r="F402" s="266">
        <v>325.5</v>
      </c>
      <c r="G402" s="266">
        <v>315</v>
      </c>
      <c r="H402" s="266">
        <v>5190.5</v>
      </c>
      <c r="J402" s="266"/>
      <c r="K402" s="266"/>
      <c r="L402" s="266"/>
    </row>
    <row r="403" spans="1:12" ht="12.75" customHeight="1" x14ac:dyDescent="0.2">
      <c r="A403" s="221">
        <v>396</v>
      </c>
      <c r="B403" s="262" t="s">
        <v>510</v>
      </c>
      <c r="C403" s="278">
        <v>305</v>
      </c>
      <c r="D403" s="266">
        <v>3660</v>
      </c>
      <c r="E403" s="266">
        <v>305</v>
      </c>
      <c r="F403" s="266">
        <v>283.64999999999998</v>
      </c>
      <c r="G403" s="266">
        <v>274.5</v>
      </c>
      <c r="H403" s="266">
        <v>4523.1499999999996</v>
      </c>
      <c r="J403" s="266"/>
      <c r="K403" s="266"/>
      <c r="L403" s="266"/>
    </row>
    <row r="404" spans="1:12" ht="12.75" customHeight="1" x14ac:dyDescent="0.2">
      <c r="A404" s="221">
        <v>397</v>
      </c>
      <c r="B404" s="262" t="s">
        <v>510</v>
      </c>
      <c r="C404" s="278">
        <v>350</v>
      </c>
      <c r="D404" s="266">
        <v>4200</v>
      </c>
      <c r="E404" s="266">
        <v>350</v>
      </c>
      <c r="F404" s="266">
        <v>325.5</v>
      </c>
      <c r="G404" s="266">
        <v>315</v>
      </c>
      <c r="H404" s="266">
        <v>5190.5</v>
      </c>
      <c r="J404" s="266"/>
      <c r="K404" s="266"/>
      <c r="L404" s="266"/>
    </row>
    <row r="405" spans="1:12" ht="12.75" customHeight="1" x14ac:dyDescent="0.2">
      <c r="A405" s="221">
        <v>398</v>
      </c>
      <c r="B405" s="262" t="s">
        <v>510</v>
      </c>
      <c r="C405" s="278">
        <v>350</v>
      </c>
      <c r="D405" s="266">
        <v>4200</v>
      </c>
      <c r="E405" s="266">
        <v>350</v>
      </c>
      <c r="F405" s="266" t="s">
        <v>1023</v>
      </c>
      <c r="G405" s="266">
        <v>567</v>
      </c>
      <c r="H405" s="266">
        <v>5117</v>
      </c>
      <c r="J405" s="266"/>
      <c r="K405" s="266"/>
      <c r="L405" s="266"/>
    </row>
    <row r="406" spans="1:12" ht="12.75" customHeight="1" x14ac:dyDescent="0.2">
      <c r="A406" s="221">
        <v>399</v>
      </c>
      <c r="B406" s="222" t="s">
        <v>510</v>
      </c>
      <c r="C406" s="229">
        <v>350</v>
      </c>
      <c r="D406" s="266">
        <v>4200</v>
      </c>
      <c r="E406" s="266">
        <v>350</v>
      </c>
      <c r="F406" s="266">
        <v>325.5</v>
      </c>
      <c r="G406" s="266">
        <v>315</v>
      </c>
      <c r="H406" s="266">
        <v>5190.5</v>
      </c>
      <c r="J406" s="266"/>
      <c r="K406" s="266"/>
      <c r="L406" s="266"/>
    </row>
    <row r="407" spans="1:12" ht="12.75" customHeight="1" x14ac:dyDescent="0.2">
      <c r="A407" s="221">
        <v>400</v>
      </c>
      <c r="B407" s="262" t="s">
        <v>510</v>
      </c>
      <c r="C407" s="278">
        <v>375</v>
      </c>
      <c r="D407" s="266">
        <v>4500</v>
      </c>
      <c r="E407" s="266">
        <v>375</v>
      </c>
      <c r="F407" s="266">
        <v>348.75</v>
      </c>
      <c r="G407" s="266">
        <v>337.5</v>
      </c>
      <c r="H407" s="266">
        <v>5561.25</v>
      </c>
      <c r="J407" s="266"/>
      <c r="K407" s="266"/>
      <c r="L407" s="266"/>
    </row>
    <row r="408" spans="1:12" ht="12.75" customHeight="1" x14ac:dyDescent="0.2">
      <c r="A408" s="221">
        <v>401</v>
      </c>
      <c r="B408" s="262" t="s">
        <v>510</v>
      </c>
      <c r="C408" s="278">
        <v>375</v>
      </c>
      <c r="D408" s="266">
        <v>4500</v>
      </c>
      <c r="E408" s="266">
        <v>375</v>
      </c>
      <c r="F408" s="266">
        <v>348.75</v>
      </c>
      <c r="G408" s="266">
        <v>337.5</v>
      </c>
      <c r="H408" s="266">
        <v>5561.25</v>
      </c>
      <c r="J408" s="266"/>
      <c r="K408" s="266"/>
      <c r="L408" s="266"/>
    </row>
    <row r="409" spans="1:12" ht="12.75" customHeight="1" x14ac:dyDescent="0.2">
      <c r="A409" s="221">
        <v>402</v>
      </c>
      <c r="B409" s="262" t="s">
        <v>510</v>
      </c>
      <c r="C409" s="278">
        <v>375</v>
      </c>
      <c r="D409" s="266">
        <v>4500</v>
      </c>
      <c r="E409" s="266">
        <v>375</v>
      </c>
      <c r="F409" s="266">
        <v>348.75</v>
      </c>
      <c r="G409" s="266">
        <v>337.5</v>
      </c>
      <c r="H409" s="266">
        <v>5561.25</v>
      </c>
      <c r="J409" s="266"/>
      <c r="K409" s="266"/>
      <c r="L409" s="266"/>
    </row>
    <row r="410" spans="1:12" ht="12.75" customHeight="1" x14ac:dyDescent="0.2">
      <c r="A410" s="221">
        <v>403</v>
      </c>
      <c r="B410" s="262" t="s">
        <v>510</v>
      </c>
      <c r="C410" s="278">
        <v>375</v>
      </c>
      <c r="D410" s="266">
        <v>4500</v>
      </c>
      <c r="E410" s="266">
        <v>375</v>
      </c>
      <c r="F410" s="266">
        <v>348.75</v>
      </c>
      <c r="G410" s="266">
        <v>337.5</v>
      </c>
      <c r="H410" s="266">
        <v>5561.25</v>
      </c>
      <c r="J410" s="266"/>
      <c r="K410" s="266"/>
      <c r="L410" s="266"/>
    </row>
    <row r="411" spans="1:12" ht="12.75" customHeight="1" x14ac:dyDescent="0.2">
      <c r="A411" s="221">
        <v>404</v>
      </c>
      <c r="B411" s="262" t="s">
        <v>510</v>
      </c>
      <c r="C411" s="278">
        <v>375</v>
      </c>
      <c r="D411" s="266">
        <v>4500</v>
      </c>
      <c r="E411" s="266">
        <v>375</v>
      </c>
      <c r="F411" s="266" t="s">
        <v>1023</v>
      </c>
      <c r="G411" s="266">
        <v>607.5</v>
      </c>
      <c r="H411" s="266">
        <v>5482.5</v>
      </c>
      <c r="J411" s="266"/>
      <c r="K411" s="266"/>
      <c r="L411" s="266"/>
    </row>
    <row r="412" spans="1:12" ht="12.75" customHeight="1" x14ac:dyDescent="0.2">
      <c r="A412" s="221">
        <v>405</v>
      </c>
      <c r="B412" s="262" t="s">
        <v>510</v>
      </c>
      <c r="C412" s="278">
        <v>375</v>
      </c>
      <c r="D412" s="266">
        <v>4500</v>
      </c>
      <c r="E412" s="266">
        <v>375</v>
      </c>
      <c r="F412" s="266">
        <v>348.75</v>
      </c>
      <c r="G412" s="266">
        <v>337.5</v>
      </c>
      <c r="H412" s="266">
        <v>5561.25</v>
      </c>
      <c r="J412" s="266"/>
      <c r="K412" s="266"/>
      <c r="L412" s="266"/>
    </row>
    <row r="413" spans="1:12" ht="12.75" customHeight="1" x14ac:dyDescent="0.2">
      <c r="A413" s="221">
        <v>406</v>
      </c>
      <c r="B413" s="222" t="s">
        <v>510</v>
      </c>
      <c r="C413" s="229">
        <v>305</v>
      </c>
      <c r="D413" s="266">
        <v>3660</v>
      </c>
      <c r="E413" s="266">
        <v>305</v>
      </c>
      <c r="F413" s="266">
        <v>283.64999999999998</v>
      </c>
      <c r="G413" s="266">
        <v>274.5</v>
      </c>
      <c r="H413" s="266">
        <v>4523.1499999999996</v>
      </c>
      <c r="J413" s="266"/>
      <c r="K413" s="266"/>
      <c r="L413" s="266"/>
    </row>
    <row r="414" spans="1:12" ht="12.75" customHeight="1" x14ac:dyDescent="0.2">
      <c r="A414" s="221">
        <v>407</v>
      </c>
      <c r="B414" s="262" t="s">
        <v>1006</v>
      </c>
      <c r="C414" s="278">
        <v>400</v>
      </c>
      <c r="D414" s="266">
        <v>4800</v>
      </c>
      <c r="E414" s="266">
        <v>400</v>
      </c>
      <c r="F414" s="266">
        <v>372</v>
      </c>
      <c r="G414" s="266">
        <v>360</v>
      </c>
      <c r="H414" s="266">
        <v>5932</v>
      </c>
      <c r="J414" s="266"/>
      <c r="K414" s="266"/>
      <c r="L414" s="266"/>
    </row>
    <row r="415" spans="1:12" ht="12.75" customHeight="1" x14ac:dyDescent="0.2">
      <c r="A415" s="221">
        <v>408</v>
      </c>
      <c r="B415" s="262" t="s">
        <v>1006</v>
      </c>
      <c r="C415" s="278">
        <v>400</v>
      </c>
      <c r="D415" s="266">
        <v>4800</v>
      </c>
      <c r="E415" s="266">
        <v>400</v>
      </c>
      <c r="F415" s="266" t="s">
        <v>1023</v>
      </c>
      <c r="G415" s="266">
        <v>720</v>
      </c>
      <c r="H415" s="266">
        <v>5920</v>
      </c>
      <c r="J415" s="266"/>
      <c r="K415" s="266"/>
      <c r="L415" s="266"/>
    </row>
    <row r="416" spans="1:12" ht="12.75" customHeight="1" x14ac:dyDescent="0.2">
      <c r="A416" s="221">
        <v>409</v>
      </c>
      <c r="B416" s="262" t="s">
        <v>756</v>
      </c>
      <c r="C416" s="278">
        <v>375</v>
      </c>
      <c r="D416" s="266">
        <v>4500</v>
      </c>
      <c r="E416" s="266">
        <v>375</v>
      </c>
      <c r="F416" s="266">
        <v>348.75</v>
      </c>
      <c r="G416" s="266">
        <v>337.5</v>
      </c>
      <c r="H416" s="266">
        <v>5561.25</v>
      </c>
      <c r="J416" s="266"/>
      <c r="K416" s="266"/>
      <c r="L416" s="266"/>
    </row>
    <row r="417" spans="1:12" ht="12.75" customHeight="1" x14ac:dyDescent="0.2">
      <c r="A417" s="221">
        <v>410</v>
      </c>
      <c r="B417" s="262" t="s">
        <v>756</v>
      </c>
      <c r="C417" s="278">
        <v>375</v>
      </c>
      <c r="D417" s="266">
        <v>4500</v>
      </c>
      <c r="E417" s="266">
        <v>375</v>
      </c>
      <c r="F417" s="266">
        <v>348.75</v>
      </c>
      <c r="G417" s="266">
        <v>337.5</v>
      </c>
      <c r="H417" s="266">
        <v>5561.25</v>
      </c>
      <c r="J417" s="266"/>
      <c r="K417" s="266"/>
      <c r="L417" s="266"/>
    </row>
    <row r="418" spans="1:12" ht="12.75" customHeight="1" x14ac:dyDescent="0.2">
      <c r="A418" s="221">
        <v>411</v>
      </c>
      <c r="B418" s="262" t="s">
        <v>756</v>
      </c>
      <c r="C418" s="278">
        <v>375</v>
      </c>
      <c r="D418" s="266">
        <v>4500</v>
      </c>
      <c r="E418" s="266">
        <v>375</v>
      </c>
      <c r="F418" s="266">
        <v>348.75</v>
      </c>
      <c r="G418" s="266">
        <v>337.5</v>
      </c>
      <c r="H418" s="266">
        <v>5561.25</v>
      </c>
      <c r="J418" s="266"/>
      <c r="K418" s="266"/>
      <c r="L418" s="266"/>
    </row>
    <row r="419" spans="1:12" ht="12.75" customHeight="1" x14ac:dyDescent="0.2">
      <c r="A419" s="221">
        <v>412</v>
      </c>
      <c r="B419" s="262" t="s">
        <v>756</v>
      </c>
      <c r="C419" s="278">
        <v>375</v>
      </c>
      <c r="D419" s="266">
        <v>4500</v>
      </c>
      <c r="E419" s="266">
        <v>375</v>
      </c>
      <c r="F419" s="266">
        <v>348.75</v>
      </c>
      <c r="G419" s="266">
        <v>337.5</v>
      </c>
      <c r="H419" s="266">
        <v>5561.25</v>
      </c>
      <c r="J419" s="266"/>
      <c r="K419" s="266"/>
      <c r="L419" s="266"/>
    </row>
    <row r="420" spans="1:12" ht="12.75" customHeight="1" x14ac:dyDescent="0.2">
      <c r="A420" s="221">
        <v>413</v>
      </c>
      <c r="B420" s="262" t="s">
        <v>756</v>
      </c>
      <c r="C420" s="278">
        <v>375</v>
      </c>
      <c r="D420" s="266">
        <v>4500</v>
      </c>
      <c r="E420" s="266">
        <v>375</v>
      </c>
      <c r="F420" s="266">
        <v>348.75</v>
      </c>
      <c r="G420" s="266">
        <v>337.5</v>
      </c>
      <c r="H420" s="266">
        <v>5561.25</v>
      </c>
      <c r="I420" s="261">
        <v>0</v>
      </c>
      <c r="J420" s="266">
        <v>0</v>
      </c>
      <c r="K420" s="266">
        <v>0</v>
      </c>
      <c r="L420" s="266">
        <v>0</v>
      </c>
    </row>
    <row r="421" spans="1:12" ht="12.75" customHeight="1" x14ac:dyDescent="0.2">
      <c r="A421" s="221">
        <v>414</v>
      </c>
      <c r="B421" s="262" t="s">
        <v>756</v>
      </c>
      <c r="C421" s="278">
        <v>375</v>
      </c>
      <c r="D421" s="266">
        <v>4500</v>
      </c>
      <c r="E421" s="266">
        <v>375</v>
      </c>
      <c r="F421" s="266">
        <v>348.75</v>
      </c>
      <c r="G421" s="266">
        <v>337.5</v>
      </c>
      <c r="H421" s="266">
        <v>5561.25</v>
      </c>
      <c r="I421" s="261">
        <v>0</v>
      </c>
      <c r="J421" s="266">
        <v>0</v>
      </c>
      <c r="K421" s="266">
        <v>0</v>
      </c>
      <c r="L421" s="266">
        <v>0</v>
      </c>
    </row>
    <row r="422" spans="1:12" ht="12.75" customHeight="1" x14ac:dyDescent="0.2">
      <c r="A422" s="221">
        <v>415</v>
      </c>
      <c r="B422" s="262" t="s">
        <v>756</v>
      </c>
      <c r="C422" s="278">
        <v>375</v>
      </c>
      <c r="D422" s="266">
        <v>4500</v>
      </c>
      <c r="E422" s="266">
        <v>375</v>
      </c>
      <c r="F422" s="266" t="s">
        <v>1023</v>
      </c>
      <c r="G422" s="266">
        <v>337.5</v>
      </c>
      <c r="H422" s="266">
        <v>5212.5</v>
      </c>
      <c r="I422" s="261">
        <v>0</v>
      </c>
      <c r="J422" s="266">
        <v>0</v>
      </c>
      <c r="K422" s="266">
        <v>0</v>
      </c>
      <c r="L422" s="266">
        <v>0</v>
      </c>
    </row>
    <row r="423" spans="1:12" ht="12.75" customHeight="1" x14ac:dyDescent="0.2">
      <c r="A423" s="221">
        <v>416</v>
      </c>
      <c r="B423" s="262" t="s">
        <v>756</v>
      </c>
      <c r="C423" s="278">
        <v>375</v>
      </c>
      <c r="D423" s="266">
        <v>4500</v>
      </c>
      <c r="E423" s="266">
        <v>375</v>
      </c>
      <c r="F423" s="266">
        <v>348.75</v>
      </c>
      <c r="G423" s="266">
        <v>337.5</v>
      </c>
      <c r="H423" s="266">
        <v>5561.25</v>
      </c>
      <c r="I423" s="261">
        <v>0</v>
      </c>
      <c r="J423" s="266">
        <v>0</v>
      </c>
      <c r="K423" s="266">
        <v>0</v>
      </c>
      <c r="L423" s="266">
        <v>0</v>
      </c>
    </row>
    <row r="424" spans="1:12" ht="12.75" customHeight="1" x14ac:dyDescent="0.2">
      <c r="A424" s="221">
        <v>417</v>
      </c>
      <c r="B424" s="262" t="s">
        <v>756</v>
      </c>
      <c r="C424" s="278">
        <v>375</v>
      </c>
      <c r="D424" s="266">
        <v>4500</v>
      </c>
      <c r="E424" s="266">
        <v>375</v>
      </c>
      <c r="F424" s="266">
        <v>348.75</v>
      </c>
      <c r="G424" s="266">
        <v>337.5</v>
      </c>
      <c r="H424" s="266">
        <v>5561.25</v>
      </c>
      <c r="I424" s="261">
        <v>0</v>
      </c>
      <c r="J424" s="266">
        <v>0</v>
      </c>
      <c r="K424" s="266">
        <v>0</v>
      </c>
      <c r="L424" s="266">
        <v>0</v>
      </c>
    </row>
    <row r="425" spans="1:12" ht="12.75" customHeight="1" x14ac:dyDescent="0.2">
      <c r="A425" s="221">
        <v>418</v>
      </c>
      <c r="B425" s="262" t="s">
        <v>756</v>
      </c>
      <c r="C425" s="278">
        <v>375</v>
      </c>
      <c r="D425" s="266">
        <v>4500</v>
      </c>
      <c r="E425" s="266">
        <v>375</v>
      </c>
      <c r="F425" s="266">
        <v>348.75</v>
      </c>
      <c r="G425" s="266">
        <v>337.5</v>
      </c>
      <c r="H425" s="266">
        <v>5561.25</v>
      </c>
      <c r="I425" s="261">
        <v>0</v>
      </c>
      <c r="J425" s="266">
        <v>0</v>
      </c>
      <c r="K425" s="266">
        <v>0</v>
      </c>
      <c r="L425" s="266">
        <v>0</v>
      </c>
    </row>
    <row r="426" spans="1:12" ht="12.75" customHeight="1" x14ac:dyDescent="0.2">
      <c r="A426" s="221">
        <v>419</v>
      </c>
      <c r="B426" s="262" t="s">
        <v>756</v>
      </c>
      <c r="C426" s="278">
        <v>375</v>
      </c>
      <c r="D426" s="266">
        <v>4500</v>
      </c>
      <c r="E426" s="266">
        <v>375</v>
      </c>
      <c r="F426" s="266">
        <v>348.75</v>
      </c>
      <c r="G426" s="266">
        <v>337.5</v>
      </c>
      <c r="H426" s="266">
        <v>5561.25</v>
      </c>
      <c r="I426" s="261">
        <v>0</v>
      </c>
      <c r="J426" s="266">
        <v>0</v>
      </c>
      <c r="K426" s="266">
        <v>0</v>
      </c>
      <c r="L426" s="266">
        <v>0</v>
      </c>
    </row>
    <row r="427" spans="1:12" ht="12.75" customHeight="1" x14ac:dyDescent="0.2">
      <c r="A427" s="221">
        <v>420</v>
      </c>
      <c r="B427" s="262" t="s">
        <v>756</v>
      </c>
      <c r="C427" s="278">
        <v>375</v>
      </c>
      <c r="D427" s="266">
        <v>4500</v>
      </c>
      <c r="E427" s="266">
        <v>375</v>
      </c>
      <c r="F427" s="266">
        <v>348.75</v>
      </c>
      <c r="G427" s="266">
        <v>337.5</v>
      </c>
      <c r="H427" s="266">
        <v>5561.25</v>
      </c>
      <c r="I427" s="261">
        <v>0</v>
      </c>
      <c r="J427" s="266">
        <v>0</v>
      </c>
      <c r="K427" s="266">
        <v>0</v>
      </c>
      <c r="L427" s="266">
        <v>0</v>
      </c>
    </row>
    <row r="428" spans="1:12" ht="12.75" customHeight="1" x14ac:dyDescent="0.2">
      <c r="A428" s="221">
        <v>421</v>
      </c>
      <c r="B428" s="262" t="s">
        <v>756</v>
      </c>
      <c r="C428" s="278">
        <v>375</v>
      </c>
      <c r="D428" s="266">
        <v>4500</v>
      </c>
      <c r="E428" s="266">
        <v>375</v>
      </c>
      <c r="F428" s="266">
        <v>348.75</v>
      </c>
      <c r="G428" s="266">
        <v>337.5</v>
      </c>
      <c r="H428" s="266">
        <v>5561.25</v>
      </c>
      <c r="I428" s="261">
        <v>0</v>
      </c>
      <c r="J428" s="266">
        <v>0</v>
      </c>
      <c r="K428" s="266">
        <v>0</v>
      </c>
      <c r="L428" s="266">
        <v>0</v>
      </c>
    </row>
    <row r="429" spans="1:12" ht="12.75" customHeight="1" x14ac:dyDescent="0.2">
      <c r="A429" s="221">
        <v>422</v>
      </c>
      <c r="B429" s="262" t="s">
        <v>756</v>
      </c>
      <c r="C429" s="278">
        <v>375</v>
      </c>
      <c r="D429" s="266">
        <v>4500</v>
      </c>
      <c r="E429" s="266">
        <v>375</v>
      </c>
      <c r="F429" s="266">
        <v>348.75</v>
      </c>
      <c r="G429" s="266">
        <v>337.5</v>
      </c>
      <c r="H429" s="266">
        <v>5561.25</v>
      </c>
      <c r="I429" s="261">
        <v>0</v>
      </c>
      <c r="J429" s="266">
        <v>0</v>
      </c>
      <c r="K429" s="266">
        <v>0</v>
      </c>
      <c r="L429" s="266">
        <v>0</v>
      </c>
    </row>
    <row r="430" spans="1:12" ht="12.75" customHeight="1" x14ac:dyDescent="0.2">
      <c r="A430" s="221">
        <v>423</v>
      </c>
      <c r="B430" s="262" t="s">
        <v>756</v>
      </c>
      <c r="C430" s="278">
        <v>375</v>
      </c>
      <c r="D430" s="266">
        <v>4500</v>
      </c>
      <c r="E430" s="266">
        <v>375</v>
      </c>
      <c r="F430" s="266">
        <v>348.75</v>
      </c>
      <c r="G430" s="266">
        <v>337.5</v>
      </c>
      <c r="H430" s="266">
        <v>5561.25</v>
      </c>
      <c r="I430" s="261">
        <v>0</v>
      </c>
      <c r="J430" s="266">
        <v>0</v>
      </c>
      <c r="K430" s="266">
        <v>0</v>
      </c>
      <c r="L430" s="266">
        <v>0</v>
      </c>
    </row>
    <row r="431" spans="1:12" ht="12.75" customHeight="1" x14ac:dyDescent="0.2">
      <c r="A431" s="221">
        <v>424</v>
      </c>
      <c r="B431" s="262" t="s">
        <v>756</v>
      </c>
      <c r="C431" s="278">
        <v>350</v>
      </c>
      <c r="D431" s="266">
        <v>4200</v>
      </c>
      <c r="E431" s="266">
        <v>350</v>
      </c>
      <c r="F431" s="266">
        <v>325.5</v>
      </c>
      <c r="G431" s="266">
        <v>315</v>
      </c>
      <c r="H431" s="266">
        <v>5190.5</v>
      </c>
      <c r="I431" s="261">
        <v>0</v>
      </c>
      <c r="J431" s="266">
        <v>0</v>
      </c>
      <c r="K431" s="266">
        <v>0</v>
      </c>
      <c r="L431" s="266">
        <v>0</v>
      </c>
    </row>
    <row r="432" spans="1:12" ht="12.75" customHeight="1" x14ac:dyDescent="0.2">
      <c r="A432" s="221">
        <v>425</v>
      </c>
      <c r="B432" s="262" t="s">
        <v>756</v>
      </c>
      <c r="C432" s="278">
        <v>305</v>
      </c>
      <c r="D432" s="266">
        <v>3660</v>
      </c>
      <c r="E432" s="266">
        <v>305</v>
      </c>
      <c r="F432" s="266">
        <v>283.64999999999998</v>
      </c>
      <c r="G432" s="266">
        <v>274.5</v>
      </c>
      <c r="H432" s="266">
        <v>4523.1499999999996</v>
      </c>
      <c r="I432" s="261">
        <v>0</v>
      </c>
      <c r="J432" s="266">
        <v>0</v>
      </c>
      <c r="K432" s="266">
        <v>0</v>
      </c>
      <c r="L432" s="266">
        <v>0</v>
      </c>
    </row>
    <row r="433" spans="1:12" ht="12.75" customHeight="1" x14ac:dyDescent="0.2">
      <c r="A433" s="221">
        <v>426</v>
      </c>
      <c r="B433" s="262" t="s">
        <v>755</v>
      </c>
      <c r="C433" s="278">
        <v>375</v>
      </c>
      <c r="D433" s="266">
        <v>4500</v>
      </c>
      <c r="E433" s="266">
        <v>375</v>
      </c>
      <c r="F433" s="266">
        <v>348.75</v>
      </c>
      <c r="G433" s="266">
        <v>337.5</v>
      </c>
      <c r="H433" s="266">
        <v>5561.25</v>
      </c>
      <c r="I433" s="261">
        <v>0</v>
      </c>
      <c r="J433" s="266">
        <v>0</v>
      </c>
      <c r="K433" s="266">
        <v>0</v>
      </c>
      <c r="L433" s="266">
        <v>0</v>
      </c>
    </row>
    <row r="434" spans="1:12" ht="12.75" customHeight="1" x14ac:dyDescent="0.2">
      <c r="A434" s="221">
        <v>427</v>
      </c>
      <c r="B434" s="262" t="s">
        <v>755</v>
      </c>
      <c r="C434" s="278">
        <v>375</v>
      </c>
      <c r="D434" s="266">
        <v>4500</v>
      </c>
      <c r="E434" s="266">
        <v>375</v>
      </c>
      <c r="F434" s="266">
        <v>348.75</v>
      </c>
      <c r="G434" s="266">
        <v>337.5</v>
      </c>
      <c r="H434" s="266">
        <v>5561.25</v>
      </c>
      <c r="I434" s="261">
        <v>0</v>
      </c>
      <c r="J434" s="266">
        <v>0</v>
      </c>
      <c r="K434" s="266">
        <v>0</v>
      </c>
      <c r="L434" s="266">
        <v>0</v>
      </c>
    </row>
    <row r="435" spans="1:12" ht="12.75" customHeight="1" x14ac:dyDescent="0.2">
      <c r="A435" s="221">
        <v>428</v>
      </c>
      <c r="B435" s="262" t="s">
        <v>755</v>
      </c>
      <c r="C435" s="278">
        <v>375</v>
      </c>
      <c r="D435" s="266">
        <v>4500</v>
      </c>
      <c r="E435" s="266">
        <v>375</v>
      </c>
      <c r="F435" s="266">
        <v>348.75</v>
      </c>
      <c r="G435" s="266">
        <v>337.5</v>
      </c>
      <c r="H435" s="266">
        <v>5561.25</v>
      </c>
      <c r="I435" s="261">
        <v>0</v>
      </c>
      <c r="J435" s="266">
        <v>0</v>
      </c>
      <c r="K435" s="266">
        <v>0</v>
      </c>
      <c r="L435" s="266">
        <v>0</v>
      </c>
    </row>
    <row r="436" spans="1:12" ht="12.75" customHeight="1" x14ac:dyDescent="0.2">
      <c r="A436" s="221">
        <v>429</v>
      </c>
      <c r="B436" s="262" t="s">
        <v>755</v>
      </c>
      <c r="C436" s="278">
        <v>375</v>
      </c>
      <c r="D436" s="266">
        <v>4500</v>
      </c>
      <c r="E436" s="266">
        <v>375</v>
      </c>
      <c r="F436" s="266">
        <v>348.75</v>
      </c>
      <c r="G436" s="266">
        <v>337.5</v>
      </c>
      <c r="H436" s="266">
        <v>5561.25</v>
      </c>
      <c r="I436" s="261">
        <v>0</v>
      </c>
      <c r="J436" s="266">
        <v>0</v>
      </c>
      <c r="K436" s="266">
        <v>0</v>
      </c>
      <c r="L436" s="266">
        <v>0</v>
      </c>
    </row>
    <row r="437" spans="1:12" ht="12.75" customHeight="1" x14ac:dyDescent="0.2">
      <c r="A437" s="221">
        <v>430</v>
      </c>
      <c r="B437" s="262" t="s">
        <v>755</v>
      </c>
      <c r="C437" s="278">
        <v>375</v>
      </c>
      <c r="D437" s="266">
        <v>4500</v>
      </c>
      <c r="E437" s="266">
        <v>375</v>
      </c>
      <c r="F437" s="266">
        <v>348.75</v>
      </c>
      <c r="G437" s="266">
        <v>337.5</v>
      </c>
      <c r="H437" s="266">
        <v>5561.25</v>
      </c>
      <c r="I437" s="261">
        <v>0</v>
      </c>
      <c r="J437" s="266">
        <v>0</v>
      </c>
      <c r="K437" s="266">
        <v>0</v>
      </c>
      <c r="L437" s="266">
        <v>0</v>
      </c>
    </row>
    <row r="438" spans="1:12" ht="12.75" customHeight="1" x14ac:dyDescent="0.2">
      <c r="A438" s="221">
        <v>431</v>
      </c>
      <c r="B438" s="262" t="s">
        <v>755</v>
      </c>
      <c r="C438" s="278">
        <v>375</v>
      </c>
      <c r="D438" s="266">
        <v>4500</v>
      </c>
      <c r="E438" s="266">
        <v>375</v>
      </c>
      <c r="F438" s="266">
        <v>348.75</v>
      </c>
      <c r="G438" s="266">
        <v>337.5</v>
      </c>
      <c r="H438" s="266">
        <v>5561.25</v>
      </c>
      <c r="I438" s="261">
        <v>0</v>
      </c>
      <c r="J438" s="266">
        <v>0</v>
      </c>
      <c r="K438" s="266">
        <v>0</v>
      </c>
      <c r="L438" s="266">
        <v>0</v>
      </c>
    </row>
    <row r="439" spans="1:12" ht="12.75" customHeight="1" x14ac:dyDescent="0.2">
      <c r="A439" s="221">
        <v>432</v>
      </c>
      <c r="B439" s="262" t="s">
        <v>755</v>
      </c>
      <c r="C439" s="278">
        <v>375</v>
      </c>
      <c r="D439" s="266">
        <v>4500</v>
      </c>
      <c r="E439" s="266">
        <v>375</v>
      </c>
      <c r="F439" s="266">
        <v>348.75</v>
      </c>
      <c r="G439" s="266">
        <v>337.5</v>
      </c>
      <c r="H439" s="266">
        <v>5561.25</v>
      </c>
      <c r="I439" s="261">
        <v>0</v>
      </c>
      <c r="J439" s="266">
        <v>0</v>
      </c>
      <c r="K439" s="266">
        <v>0</v>
      </c>
      <c r="L439" s="266">
        <v>0</v>
      </c>
    </row>
    <row r="440" spans="1:12" ht="12.75" customHeight="1" x14ac:dyDescent="0.2">
      <c r="A440" s="221">
        <v>433</v>
      </c>
      <c r="B440" s="222" t="s">
        <v>454</v>
      </c>
      <c r="C440" s="229">
        <v>500</v>
      </c>
      <c r="D440" s="266">
        <v>6000</v>
      </c>
      <c r="E440" s="266">
        <v>500</v>
      </c>
      <c r="F440" s="266">
        <v>465</v>
      </c>
      <c r="G440" s="266">
        <v>450</v>
      </c>
      <c r="H440" s="266">
        <v>7415</v>
      </c>
      <c r="I440" s="261">
        <v>0</v>
      </c>
      <c r="J440" s="266">
        <v>0</v>
      </c>
      <c r="K440" s="266">
        <v>0</v>
      </c>
      <c r="L440" s="266">
        <v>0</v>
      </c>
    </row>
    <row r="441" spans="1:12" ht="12.75" customHeight="1" x14ac:dyDescent="0.2">
      <c r="A441" s="221">
        <v>434</v>
      </c>
      <c r="B441" s="270" t="s">
        <v>515</v>
      </c>
      <c r="C441" s="271">
        <v>650</v>
      </c>
      <c r="D441" s="266">
        <v>7800</v>
      </c>
      <c r="E441" s="266">
        <v>650</v>
      </c>
      <c r="F441" s="266">
        <v>604.5</v>
      </c>
      <c r="G441" s="266">
        <v>585</v>
      </c>
      <c r="H441" s="266">
        <v>9639.5</v>
      </c>
      <c r="I441" s="261">
        <v>0</v>
      </c>
      <c r="J441" s="266">
        <v>0</v>
      </c>
      <c r="K441" s="266">
        <v>0</v>
      </c>
      <c r="L441" s="266">
        <v>0</v>
      </c>
    </row>
    <row r="442" spans="1:12" ht="12.75" customHeight="1" x14ac:dyDescent="0.2">
      <c r="A442" s="221">
        <v>435</v>
      </c>
      <c r="B442" s="270" t="s">
        <v>515</v>
      </c>
      <c r="C442" s="271">
        <v>600</v>
      </c>
      <c r="D442" s="266">
        <v>7200</v>
      </c>
      <c r="E442" s="266">
        <v>600</v>
      </c>
      <c r="F442" s="266">
        <v>558</v>
      </c>
      <c r="G442" s="266">
        <v>540</v>
      </c>
      <c r="H442" s="266">
        <v>8898</v>
      </c>
      <c r="I442" s="261">
        <v>0</v>
      </c>
      <c r="J442" s="266">
        <v>0</v>
      </c>
      <c r="K442" s="266">
        <v>0</v>
      </c>
      <c r="L442" s="266">
        <v>0</v>
      </c>
    </row>
    <row r="443" spans="1:12" ht="12.75" customHeight="1" x14ac:dyDescent="0.2">
      <c r="A443" s="221">
        <v>436</v>
      </c>
      <c r="B443" s="270" t="s">
        <v>515</v>
      </c>
      <c r="C443" s="271">
        <v>650</v>
      </c>
      <c r="D443" s="266">
        <v>7800</v>
      </c>
      <c r="E443" s="266">
        <v>650</v>
      </c>
      <c r="F443" s="266">
        <v>604.5</v>
      </c>
      <c r="G443" s="266">
        <v>585</v>
      </c>
      <c r="H443" s="266">
        <v>9639.5</v>
      </c>
      <c r="I443" s="261">
        <v>0</v>
      </c>
      <c r="J443" s="266">
        <v>0</v>
      </c>
      <c r="K443" s="266">
        <v>0</v>
      </c>
      <c r="L443" s="266">
        <v>0</v>
      </c>
    </row>
    <row r="444" spans="1:12" ht="12.75" customHeight="1" x14ac:dyDescent="0.2">
      <c r="A444" s="221">
        <v>437</v>
      </c>
      <c r="B444" s="270" t="s">
        <v>515</v>
      </c>
      <c r="C444" s="271">
        <v>700</v>
      </c>
      <c r="D444" s="266">
        <v>8400</v>
      </c>
      <c r="E444" s="266">
        <v>700</v>
      </c>
      <c r="F444" s="266">
        <v>651</v>
      </c>
      <c r="G444" s="266">
        <v>630</v>
      </c>
      <c r="H444" s="266">
        <v>10381</v>
      </c>
      <c r="I444" s="261">
        <v>0</v>
      </c>
      <c r="J444" s="266">
        <v>0</v>
      </c>
      <c r="K444" s="266">
        <v>0</v>
      </c>
      <c r="L444" s="266">
        <v>0</v>
      </c>
    </row>
    <row r="445" spans="1:12" ht="12.75" customHeight="1" x14ac:dyDescent="0.2">
      <c r="A445" s="221">
        <v>438</v>
      </c>
      <c r="B445" s="270" t="s">
        <v>515</v>
      </c>
      <c r="C445" s="271">
        <v>700</v>
      </c>
      <c r="D445" s="266">
        <v>8400</v>
      </c>
      <c r="E445" s="266">
        <v>700</v>
      </c>
      <c r="F445" s="266">
        <v>651</v>
      </c>
      <c r="G445" s="266">
        <v>630</v>
      </c>
      <c r="H445" s="266">
        <v>10381</v>
      </c>
      <c r="I445" s="261">
        <v>0</v>
      </c>
      <c r="J445" s="266">
        <v>0</v>
      </c>
      <c r="K445" s="266">
        <v>0</v>
      </c>
      <c r="L445" s="266">
        <v>0</v>
      </c>
    </row>
    <row r="446" spans="1:12" ht="12.75" customHeight="1" x14ac:dyDescent="0.2">
      <c r="A446" s="221">
        <v>439</v>
      </c>
      <c r="B446" s="270" t="s">
        <v>515</v>
      </c>
      <c r="C446" s="271">
        <v>700</v>
      </c>
      <c r="D446" s="266">
        <v>8400</v>
      </c>
      <c r="E446" s="266">
        <v>700</v>
      </c>
      <c r="F446" s="266">
        <v>651</v>
      </c>
      <c r="G446" s="266">
        <v>630</v>
      </c>
      <c r="H446" s="266">
        <v>10381</v>
      </c>
      <c r="I446" s="261">
        <v>0</v>
      </c>
      <c r="J446" s="266">
        <v>0</v>
      </c>
      <c r="K446" s="266">
        <v>0</v>
      </c>
      <c r="L446" s="266">
        <v>0</v>
      </c>
    </row>
    <row r="447" spans="1:12" ht="12.75" customHeight="1" x14ac:dyDescent="0.2">
      <c r="A447" s="221">
        <v>440</v>
      </c>
      <c r="B447" s="270" t="s">
        <v>515</v>
      </c>
      <c r="C447" s="271">
        <v>650</v>
      </c>
      <c r="D447" s="266">
        <v>7800</v>
      </c>
      <c r="E447" s="266">
        <v>650</v>
      </c>
      <c r="F447" s="266">
        <v>604.5</v>
      </c>
      <c r="G447" s="266">
        <v>585</v>
      </c>
      <c r="H447" s="266">
        <v>9639.5</v>
      </c>
      <c r="I447" s="261">
        <v>0</v>
      </c>
      <c r="J447" s="266">
        <v>0</v>
      </c>
      <c r="K447" s="266">
        <v>0</v>
      </c>
      <c r="L447" s="266">
        <v>0</v>
      </c>
    </row>
    <row r="448" spans="1:12" ht="12.75" customHeight="1" x14ac:dyDescent="0.2">
      <c r="A448" s="221">
        <v>441</v>
      </c>
      <c r="B448" s="270" t="s">
        <v>515</v>
      </c>
      <c r="C448" s="271">
        <v>700</v>
      </c>
      <c r="D448" s="266">
        <v>8400</v>
      </c>
      <c r="E448" s="266">
        <v>700</v>
      </c>
      <c r="F448" s="266">
        <v>651</v>
      </c>
      <c r="G448" s="266">
        <v>630</v>
      </c>
      <c r="H448" s="266">
        <v>10381</v>
      </c>
      <c r="I448" s="261">
        <v>0</v>
      </c>
      <c r="J448" s="266">
        <v>0</v>
      </c>
      <c r="K448" s="266">
        <v>0</v>
      </c>
      <c r="L448" s="266">
        <v>0</v>
      </c>
    </row>
    <row r="449" spans="1:12" ht="12.75" customHeight="1" x14ac:dyDescent="0.2">
      <c r="A449" s="221">
        <v>442</v>
      </c>
      <c r="B449" s="270" t="s">
        <v>515</v>
      </c>
      <c r="C449" s="271">
        <v>750</v>
      </c>
      <c r="D449" s="266">
        <v>9000</v>
      </c>
      <c r="E449" s="266">
        <v>750</v>
      </c>
      <c r="F449" s="266">
        <v>697.5</v>
      </c>
      <c r="G449" s="266">
        <v>675</v>
      </c>
      <c r="H449" s="266">
        <v>11122.5</v>
      </c>
      <c r="I449" s="261">
        <v>0</v>
      </c>
      <c r="J449" s="266">
        <v>0</v>
      </c>
      <c r="K449" s="266">
        <v>0</v>
      </c>
      <c r="L449" s="266">
        <v>0</v>
      </c>
    </row>
    <row r="450" spans="1:12" ht="12.75" customHeight="1" x14ac:dyDescent="0.2">
      <c r="A450" s="221">
        <v>443</v>
      </c>
      <c r="B450" s="270" t="s">
        <v>515</v>
      </c>
      <c r="C450" s="271">
        <v>650</v>
      </c>
      <c r="D450" s="266">
        <v>7800</v>
      </c>
      <c r="E450" s="266">
        <v>650</v>
      </c>
      <c r="F450" s="266">
        <v>604.5</v>
      </c>
      <c r="G450" s="266">
        <v>585</v>
      </c>
      <c r="H450" s="266">
        <v>9639.5</v>
      </c>
      <c r="I450" s="261">
        <v>0</v>
      </c>
      <c r="J450" s="266">
        <v>0</v>
      </c>
      <c r="K450" s="266">
        <v>0</v>
      </c>
      <c r="L450" s="266">
        <v>0</v>
      </c>
    </row>
    <row r="451" spans="1:12" ht="12.75" customHeight="1" x14ac:dyDescent="0.2">
      <c r="A451" s="221">
        <v>444</v>
      </c>
      <c r="B451" s="270" t="s">
        <v>515</v>
      </c>
      <c r="C451" s="271">
        <v>600</v>
      </c>
      <c r="D451" s="266">
        <v>7200</v>
      </c>
      <c r="E451" s="266">
        <v>600</v>
      </c>
      <c r="F451" s="266">
        <v>558</v>
      </c>
      <c r="G451" s="266">
        <v>540</v>
      </c>
      <c r="H451" s="266">
        <v>8898</v>
      </c>
      <c r="I451" s="261">
        <v>0</v>
      </c>
      <c r="J451" s="266">
        <v>0</v>
      </c>
      <c r="K451" s="266">
        <v>0</v>
      </c>
      <c r="L451" s="266">
        <v>0</v>
      </c>
    </row>
    <row r="452" spans="1:12" ht="12.75" customHeight="1" x14ac:dyDescent="0.2">
      <c r="A452" s="221">
        <v>445</v>
      </c>
      <c r="B452" s="270" t="s">
        <v>515</v>
      </c>
      <c r="C452" s="271">
        <v>500</v>
      </c>
      <c r="D452" s="266">
        <v>6000</v>
      </c>
      <c r="E452" s="266">
        <v>500</v>
      </c>
      <c r="F452" s="266">
        <v>465</v>
      </c>
      <c r="G452" s="266">
        <v>450</v>
      </c>
      <c r="H452" s="266">
        <v>7415</v>
      </c>
      <c r="J452" s="266"/>
      <c r="K452" s="266"/>
      <c r="L452" s="266"/>
    </row>
    <row r="453" spans="1:12" ht="12.75" customHeight="1" x14ac:dyDescent="0.2">
      <c r="A453" s="221">
        <v>446</v>
      </c>
      <c r="B453" s="270" t="s">
        <v>515</v>
      </c>
      <c r="C453" s="271">
        <v>600</v>
      </c>
      <c r="D453" s="266">
        <v>7200</v>
      </c>
      <c r="E453" s="266">
        <v>600</v>
      </c>
      <c r="F453" s="266">
        <v>558</v>
      </c>
      <c r="G453" s="266">
        <v>540</v>
      </c>
      <c r="H453" s="266">
        <v>8898</v>
      </c>
      <c r="J453" s="266"/>
      <c r="K453" s="266"/>
      <c r="L453" s="266"/>
    </row>
    <row r="454" spans="1:12" ht="12.75" customHeight="1" x14ac:dyDescent="0.2">
      <c r="A454" s="221">
        <v>447</v>
      </c>
      <c r="B454" s="270" t="s">
        <v>515</v>
      </c>
      <c r="C454" s="271">
        <v>500</v>
      </c>
      <c r="D454" s="266">
        <v>6000</v>
      </c>
      <c r="E454" s="266">
        <v>500</v>
      </c>
      <c r="F454" s="266">
        <v>465</v>
      </c>
      <c r="G454" s="266">
        <v>450</v>
      </c>
      <c r="H454" s="266">
        <v>7415</v>
      </c>
      <c r="J454" s="266"/>
      <c r="K454" s="266"/>
      <c r="L454" s="266"/>
    </row>
    <row r="455" spans="1:12" ht="12.75" customHeight="1" x14ac:dyDescent="0.2">
      <c r="A455" s="221">
        <v>448</v>
      </c>
      <c r="B455" s="270" t="s">
        <v>515</v>
      </c>
      <c r="C455" s="271">
        <v>550</v>
      </c>
      <c r="D455" s="266">
        <v>6600</v>
      </c>
      <c r="E455" s="266">
        <v>550</v>
      </c>
      <c r="F455" s="266">
        <v>511.5</v>
      </c>
      <c r="G455" s="266">
        <v>495</v>
      </c>
      <c r="H455" s="266">
        <v>8156.5</v>
      </c>
      <c r="J455" s="266"/>
      <c r="K455" s="266"/>
      <c r="L455" s="266"/>
    </row>
    <row r="456" spans="1:12" ht="12.75" customHeight="1" x14ac:dyDescent="0.2">
      <c r="A456" s="221">
        <v>449</v>
      </c>
      <c r="B456" s="270" t="s">
        <v>515</v>
      </c>
      <c r="C456" s="271">
        <v>500</v>
      </c>
      <c r="D456" s="266">
        <v>6000</v>
      </c>
      <c r="E456" s="266">
        <v>500</v>
      </c>
      <c r="F456" s="266">
        <v>465</v>
      </c>
      <c r="G456" s="266">
        <v>450</v>
      </c>
      <c r="H456" s="266">
        <v>7415</v>
      </c>
      <c r="J456" s="266"/>
      <c r="K456" s="266"/>
      <c r="L456" s="266"/>
    </row>
    <row r="457" spans="1:12" ht="12.75" customHeight="1" x14ac:dyDescent="0.2">
      <c r="A457" s="221">
        <v>450</v>
      </c>
      <c r="B457" s="270" t="s">
        <v>515</v>
      </c>
      <c r="C457" s="271">
        <v>710</v>
      </c>
      <c r="D457" s="266">
        <v>8520</v>
      </c>
      <c r="E457" s="266">
        <v>710</v>
      </c>
      <c r="F457" s="266">
        <v>660.3</v>
      </c>
      <c r="G457" s="266">
        <v>639</v>
      </c>
      <c r="H457" s="266">
        <v>10529.3</v>
      </c>
      <c r="J457" s="266"/>
      <c r="K457" s="266"/>
      <c r="L457" s="266"/>
    </row>
    <row r="458" spans="1:12" ht="12.75" customHeight="1" x14ac:dyDescent="0.2">
      <c r="A458" s="221">
        <v>451</v>
      </c>
      <c r="B458" s="270" t="s">
        <v>515</v>
      </c>
      <c r="C458" s="271">
        <v>600</v>
      </c>
      <c r="D458" s="266">
        <v>7200</v>
      </c>
      <c r="E458" s="266">
        <v>600</v>
      </c>
      <c r="F458" s="266">
        <v>558</v>
      </c>
      <c r="G458" s="266">
        <v>540</v>
      </c>
      <c r="H458" s="266">
        <v>8898</v>
      </c>
      <c r="J458" s="266"/>
      <c r="K458" s="266"/>
      <c r="L458" s="266"/>
    </row>
    <row r="459" spans="1:12" ht="12.75" customHeight="1" x14ac:dyDescent="0.2">
      <c r="A459" s="221">
        <v>452</v>
      </c>
      <c r="B459" s="270" t="s">
        <v>515</v>
      </c>
      <c r="C459" s="271">
        <v>600</v>
      </c>
      <c r="D459" s="266">
        <v>7200</v>
      </c>
      <c r="E459" s="266">
        <v>600</v>
      </c>
      <c r="F459" s="266">
        <v>558</v>
      </c>
      <c r="G459" s="266">
        <v>540</v>
      </c>
      <c r="H459" s="266">
        <v>8898</v>
      </c>
      <c r="J459" s="266"/>
      <c r="K459" s="266"/>
      <c r="L459" s="266"/>
    </row>
    <row r="460" spans="1:12" ht="12.75" customHeight="1" x14ac:dyDescent="0.2">
      <c r="A460" s="221">
        <v>453</v>
      </c>
      <c r="B460" s="262" t="s">
        <v>515</v>
      </c>
      <c r="C460" s="278">
        <v>500</v>
      </c>
      <c r="D460" s="266">
        <v>6000</v>
      </c>
      <c r="E460" s="266">
        <v>500</v>
      </c>
      <c r="F460" s="266">
        <v>465</v>
      </c>
      <c r="G460" s="266">
        <v>450</v>
      </c>
      <c r="H460" s="266">
        <v>7415</v>
      </c>
      <c r="J460" s="266"/>
      <c r="K460" s="266"/>
      <c r="L460" s="266"/>
    </row>
    <row r="461" spans="1:12" ht="12.75" customHeight="1" x14ac:dyDescent="0.2">
      <c r="A461" s="221">
        <v>454</v>
      </c>
      <c r="B461" s="270" t="s">
        <v>667</v>
      </c>
      <c r="C461" s="271">
        <v>465</v>
      </c>
      <c r="D461" s="266">
        <v>5580</v>
      </c>
      <c r="E461" s="266">
        <v>465</v>
      </c>
      <c r="F461" s="266">
        <v>432.45</v>
      </c>
      <c r="G461" s="266">
        <v>418.5</v>
      </c>
      <c r="H461" s="266">
        <v>6895.95</v>
      </c>
      <c r="J461" s="266"/>
      <c r="K461" s="266"/>
      <c r="L461" s="266"/>
    </row>
    <row r="462" spans="1:12" ht="12.75" customHeight="1" x14ac:dyDescent="0.2">
      <c r="A462" s="221">
        <v>455</v>
      </c>
      <c r="B462" s="270" t="s">
        <v>667</v>
      </c>
      <c r="C462" s="271">
        <v>500</v>
      </c>
      <c r="D462" s="266">
        <v>6000</v>
      </c>
      <c r="E462" s="266">
        <v>500</v>
      </c>
      <c r="F462" s="266">
        <v>465</v>
      </c>
      <c r="G462" s="266">
        <v>450</v>
      </c>
      <c r="H462" s="266">
        <v>7415</v>
      </c>
      <c r="J462" s="266"/>
      <c r="K462" s="266"/>
      <c r="L462" s="266"/>
    </row>
    <row r="463" spans="1:12" ht="12.75" customHeight="1" x14ac:dyDescent="0.2">
      <c r="A463" s="221">
        <v>456</v>
      </c>
      <c r="B463" s="270" t="s">
        <v>667</v>
      </c>
      <c r="C463" s="271">
        <v>450</v>
      </c>
      <c r="D463" s="266">
        <v>5400</v>
      </c>
      <c r="E463" s="266">
        <v>450</v>
      </c>
      <c r="F463" s="266">
        <v>418.5</v>
      </c>
      <c r="G463" s="266">
        <v>405</v>
      </c>
      <c r="H463" s="266">
        <v>6673.5</v>
      </c>
      <c r="J463" s="266"/>
      <c r="K463" s="266"/>
      <c r="L463" s="266"/>
    </row>
    <row r="464" spans="1:12" ht="12.75" customHeight="1" x14ac:dyDescent="0.2">
      <c r="A464" s="221">
        <v>457</v>
      </c>
      <c r="B464" s="222" t="s">
        <v>493</v>
      </c>
      <c r="C464" s="229">
        <v>400</v>
      </c>
      <c r="D464" s="266">
        <v>4800</v>
      </c>
      <c r="E464" s="266">
        <v>400</v>
      </c>
      <c r="F464" s="266" t="s">
        <v>1023</v>
      </c>
      <c r="G464" s="266">
        <v>360</v>
      </c>
      <c r="H464" s="266">
        <v>5560</v>
      </c>
      <c r="J464" s="266"/>
      <c r="K464" s="266"/>
      <c r="L464" s="266"/>
    </row>
    <row r="465" spans="1:12" ht="12.75" customHeight="1" x14ac:dyDescent="0.2">
      <c r="A465" s="221">
        <v>458</v>
      </c>
      <c r="B465" s="222" t="s">
        <v>493</v>
      </c>
      <c r="C465" s="229">
        <v>400</v>
      </c>
      <c r="D465" s="266">
        <v>4800</v>
      </c>
      <c r="E465" s="266">
        <v>400</v>
      </c>
      <c r="F465" s="266">
        <v>372</v>
      </c>
      <c r="G465" s="266">
        <v>360</v>
      </c>
      <c r="H465" s="266">
        <v>5932</v>
      </c>
      <c r="J465" s="266"/>
      <c r="K465" s="266"/>
      <c r="L465" s="266"/>
    </row>
    <row r="466" spans="1:12" ht="12.75" customHeight="1" x14ac:dyDescent="0.2">
      <c r="A466" s="221">
        <v>459</v>
      </c>
      <c r="B466" s="222" t="s">
        <v>493</v>
      </c>
      <c r="C466" s="228">
        <v>425</v>
      </c>
      <c r="D466" s="266">
        <v>5100</v>
      </c>
      <c r="E466" s="266">
        <v>425</v>
      </c>
      <c r="F466" s="266">
        <v>395.25</v>
      </c>
      <c r="G466" s="266">
        <v>382.5</v>
      </c>
      <c r="H466" s="266">
        <v>6302.75</v>
      </c>
      <c r="I466" s="261">
        <v>0</v>
      </c>
      <c r="J466" s="266">
        <v>0</v>
      </c>
      <c r="K466" s="266">
        <v>0</v>
      </c>
      <c r="L466" s="266">
        <v>0</v>
      </c>
    </row>
    <row r="467" spans="1:12" ht="12.75" customHeight="1" x14ac:dyDescent="0.2">
      <c r="A467" s="221">
        <v>460</v>
      </c>
      <c r="B467" s="222" t="s">
        <v>493</v>
      </c>
      <c r="C467" s="229">
        <v>325</v>
      </c>
      <c r="D467" s="266">
        <v>3900</v>
      </c>
      <c r="E467" s="266">
        <v>325</v>
      </c>
      <c r="F467" s="266">
        <v>302.25</v>
      </c>
      <c r="G467" s="266">
        <v>292.5</v>
      </c>
      <c r="H467" s="266">
        <v>4819.75</v>
      </c>
      <c r="I467" s="261">
        <v>0</v>
      </c>
      <c r="J467" s="266">
        <v>0</v>
      </c>
      <c r="K467" s="266">
        <v>0</v>
      </c>
      <c r="L467" s="266">
        <v>0</v>
      </c>
    </row>
    <row r="468" spans="1:12" ht="12.75" customHeight="1" x14ac:dyDescent="0.2">
      <c r="A468" s="221">
        <v>461</v>
      </c>
      <c r="B468" s="222" t="s">
        <v>493</v>
      </c>
      <c r="C468" s="229">
        <v>325</v>
      </c>
      <c r="D468" s="266">
        <v>3900</v>
      </c>
      <c r="E468" s="266">
        <v>325</v>
      </c>
      <c r="F468" s="266">
        <v>302.25</v>
      </c>
      <c r="G468" s="266">
        <v>292.5</v>
      </c>
      <c r="H468" s="266">
        <v>4819.75</v>
      </c>
      <c r="I468" s="261">
        <v>0</v>
      </c>
      <c r="J468" s="266">
        <v>0</v>
      </c>
      <c r="K468" s="266">
        <v>0</v>
      </c>
      <c r="L468" s="266">
        <v>0</v>
      </c>
    </row>
    <row r="469" spans="1:12" ht="12.75" customHeight="1" x14ac:dyDescent="0.2">
      <c r="A469" s="221">
        <v>462</v>
      </c>
      <c r="B469" s="222" t="s">
        <v>493</v>
      </c>
      <c r="C469" s="229">
        <v>375</v>
      </c>
      <c r="D469" s="266">
        <v>4500</v>
      </c>
      <c r="E469" s="266">
        <v>375</v>
      </c>
      <c r="F469" s="266">
        <v>348.75</v>
      </c>
      <c r="G469" s="266">
        <v>337.5</v>
      </c>
      <c r="H469" s="266">
        <v>5561.25</v>
      </c>
      <c r="I469" s="261">
        <v>0</v>
      </c>
      <c r="J469" s="266">
        <v>0</v>
      </c>
      <c r="K469" s="266">
        <v>0</v>
      </c>
      <c r="L469" s="266">
        <v>0</v>
      </c>
    </row>
    <row r="470" spans="1:12" ht="12.75" customHeight="1" x14ac:dyDescent="0.2">
      <c r="A470" s="221">
        <v>463</v>
      </c>
      <c r="B470" s="270" t="s">
        <v>493</v>
      </c>
      <c r="C470" s="271">
        <v>325</v>
      </c>
      <c r="D470" s="266">
        <v>3900</v>
      </c>
      <c r="E470" s="266">
        <v>325</v>
      </c>
      <c r="F470" s="266">
        <v>302.25</v>
      </c>
      <c r="G470" s="266">
        <v>292.5</v>
      </c>
      <c r="H470" s="266">
        <v>4819.75</v>
      </c>
      <c r="I470" s="261">
        <v>0</v>
      </c>
      <c r="J470" s="266">
        <v>0</v>
      </c>
      <c r="K470" s="266">
        <v>0</v>
      </c>
      <c r="L470" s="266">
        <v>0</v>
      </c>
    </row>
    <row r="471" spans="1:12" ht="12.75" customHeight="1" x14ac:dyDescent="0.2">
      <c r="A471" s="221">
        <v>464</v>
      </c>
      <c r="B471" s="262" t="s">
        <v>493</v>
      </c>
      <c r="C471" s="278">
        <v>375</v>
      </c>
      <c r="D471" s="266">
        <v>4500</v>
      </c>
      <c r="E471" s="266">
        <v>375</v>
      </c>
      <c r="F471" s="266">
        <v>348.75</v>
      </c>
      <c r="G471" s="266">
        <v>337.5</v>
      </c>
      <c r="H471" s="266">
        <v>5561.25</v>
      </c>
      <c r="I471" s="261">
        <v>0</v>
      </c>
      <c r="J471" s="266">
        <v>0</v>
      </c>
      <c r="K471" s="266">
        <v>0</v>
      </c>
      <c r="L471" s="266">
        <v>0</v>
      </c>
    </row>
    <row r="472" spans="1:12" ht="12.75" customHeight="1" x14ac:dyDescent="0.2">
      <c r="A472" s="221">
        <v>465</v>
      </c>
      <c r="B472" s="222" t="s">
        <v>504</v>
      </c>
      <c r="C472" s="229">
        <v>200</v>
      </c>
      <c r="D472" s="266">
        <v>2400</v>
      </c>
      <c r="E472" s="266">
        <v>200</v>
      </c>
      <c r="F472" s="266">
        <v>186</v>
      </c>
      <c r="G472" s="266">
        <v>180</v>
      </c>
      <c r="H472" s="266">
        <v>2966</v>
      </c>
      <c r="I472" s="261">
        <v>0</v>
      </c>
      <c r="J472" s="266">
        <v>0</v>
      </c>
      <c r="K472" s="266">
        <v>0</v>
      </c>
      <c r="L472" s="266">
        <v>0</v>
      </c>
    </row>
    <row r="473" spans="1:12" ht="12.75" customHeight="1" x14ac:dyDescent="0.2">
      <c r="A473" s="221">
        <v>466</v>
      </c>
      <c r="B473" s="222" t="s">
        <v>506</v>
      </c>
      <c r="C473" s="229">
        <v>200</v>
      </c>
      <c r="D473" s="266">
        <v>2400</v>
      </c>
      <c r="E473" s="266">
        <v>200</v>
      </c>
      <c r="F473" s="266">
        <v>186</v>
      </c>
      <c r="G473" s="266">
        <v>180</v>
      </c>
      <c r="H473" s="266">
        <v>2966</v>
      </c>
      <c r="I473" s="261">
        <v>0</v>
      </c>
      <c r="J473" s="266">
        <v>0</v>
      </c>
      <c r="K473" s="266">
        <v>0</v>
      </c>
      <c r="L473" s="266">
        <v>0</v>
      </c>
    </row>
    <row r="474" spans="1:12" ht="12.75" customHeight="1" x14ac:dyDescent="0.2">
      <c r="A474" s="221">
        <v>467</v>
      </c>
      <c r="B474" s="222" t="s">
        <v>989</v>
      </c>
      <c r="C474" s="229">
        <v>200</v>
      </c>
      <c r="D474" s="266">
        <v>2400</v>
      </c>
      <c r="E474" s="266">
        <v>200</v>
      </c>
      <c r="F474" s="266">
        <v>186</v>
      </c>
      <c r="G474" s="266">
        <v>180</v>
      </c>
      <c r="H474" s="266">
        <v>2966</v>
      </c>
      <c r="I474" s="261">
        <v>0</v>
      </c>
      <c r="J474" s="266">
        <v>0</v>
      </c>
      <c r="K474" s="266">
        <v>0</v>
      </c>
      <c r="L474" s="266">
        <v>0</v>
      </c>
    </row>
    <row r="475" spans="1:12" ht="12.75" customHeight="1" x14ac:dyDescent="0.2">
      <c r="A475" s="221">
        <v>468</v>
      </c>
      <c r="B475" s="222" t="s">
        <v>865</v>
      </c>
      <c r="C475" s="229">
        <v>305</v>
      </c>
      <c r="D475" s="266">
        <v>3660</v>
      </c>
      <c r="E475" s="266">
        <v>305</v>
      </c>
      <c r="F475" s="266">
        <v>283.64999999999998</v>
      </c>
      <c r="G475" s="266">
        <v>274.5</v>
      </c>
      <c r="H475" s="266">
        <v>4523.1499999999996</v>
      </c>
      <c r="I475" s="261">
        <v>0</v>
      </c>
      <c r="J475" s="266">
        <v>0</v>
      </c>
      <c r="K475" s="266">
        <v>0</v>
      </c>
      <c r="L475" s="266">
        <v>0</v>
      </c>
    </row>
    <row r="476" spans="1:12" ht="12.75" customHeight="1" x14ac:dyDescent="0.2">
      <c r="A476" s="221">
        <v>469</v>
      </c>
      <c r="B476" s="223" t="s">
        <v>865</v>
      </c>
      <c r="C476" s="227">
        <v>305</v>
      </c>
      <c r="D476" s="266">
        <v>3660</v>
      </c>
      <c r="E476" s="266">
        <v>305</v>
      </c>
      <c r="F476" s="266">
        <v>283.64999999999998</v>
      </c>
      <c r="G476" s="266">
        <v>274.5</v>
      </c>
      <c r="H476" s="266">
        <v>4523.1499999999996</v>
      </c>
      <c r="I476" s="261">
        <v>0</v>
      </c>
      <c r="J476" s="266">
        <v>0</v>
      </c>
      <c r="K476" s="266">
        <v>0</v>
      </c>
      <c r="L476" s="266">
        <v>0</v>
      </c>
    </row>
    <row r="477" spans="1:12" ht="12.75" customHeight="1" x14ac:dyDescent="0.2">
      <c r="A477" s="221">
        <v>470</v>
      </c>
      <c r="B477" s="223" t="s">
        <v>865</v>
      </c>
      <c r="C477" s="227">
        <v>305</v>
      </c>
      <c r="D477" s="266">
        <v>3660</v>
      </c>
      <c r="E477" s="266">
        <v>305</v>
      </c>
      <c r="F477" s="266">
        <v>283.64999999999998</v>
      </c>
      <c r="G477" s="266">
        <v>274.5</v>
      </c>
      <c r="H477" s="266">
        <v>4523.1499999999996</v>
      </c>
      <c r="I477" s="261">
        <v>0</v>
      </c>
      <c r="J477" s="266">
        <v>0</v>
      </c>
      <c r="K477" s="266">
        <v>0</v>
      </c>
      <c r="L477" s="266">
        <v>0</v>
      </c>
    </row>
    <row r="478" spans="1:12" ht="12.75" customHeight="1" x14ac:dyDescent="0.2">
      <c r="A478" s="221">
        <v>471</v>
      </c>
      <c r="B478" s="222" t="s">
        <v>499</v>
      </c>
      <c r="C478" s="229">
        <v>350</v>
      </c>
      <c r="D478" s="266">
        <v>4200</v>
      </c>
      <c r="E478" s="266">
        <v>350</v>
      </c>
      <c r="F478" s="266">
        <v>325.5</v>
      </c>
      <c r="G478" s="266">
        <v>315</v>
      </c>
      <c r="H478" s="266">
        <v>5190.5</v>
      </c>
      <c r="I478" s="261">
        <v>0</v>
      </c>
      <c r="J478" s="266">
        <v>0</v>
      </c>
      <c r="K478" s="266">
        <v>0</v>
      </c>
      <c r="L478" s="266">
        <v>0</v>
      </c>
    </row>
    <row r="479" spans="1:12" ht="12.75" customHeight="1" x14ac:dyDescent="0.2">
      <c r="A479" s="221">
        <v>472</v>
      </c>
      <c r="B479" s="222" t="s">
        <v>990</v>
      </c>
      <c r="C479" s="229">
        <v>200</v>
      </c>
      <c r="D479" s="266">
        <v>2400</v>
      </c>
      <c r="E479" s="266">
        <v>200</v>
      </c>
      <c r="F479" s="266">
        <v>186</v>
      </c>
      <c r="G479" s="266">
        <v>180</v>
      </c>
      <c r="H479" s="266">
        <v>2966</v>
      </c>
      <c r="I479" s="261">
        <v>0</v>
      </c>
      <c r="J479" s="266">
        <v>0</v>
      </c>
      <c r="K479" s="266">
        <v>0</v>
      </c>
      <c r="L479" s="266">
        <v>0</v>
      </c>
    </row>
    <row r="480" spans="1:12" ht="12.75" customHeight="1" x14ac:dyDescent="0.2">
      <c r="A480" s="221">
        <v>473</v>
      </c>
      <c r="B480" s="222" t="s">
        <v>502</v>
      </c>
      <c r="C480" s="229">
        <v>200</v>
      </c>
      <c r="D480" s="266">
        <v>2400</v>
      </c>
      <c r="E480" s="266">
        <v>200</v>
      </c>
      <c r="F480" s="266">
        <v>186</v>
      </c>
      <c r="G480" s="266">
        <v>180</v>
      </c>
      <c r="H480" s="266">
        <v>2966</v>
      </c>
      <c r="I480" s="261">
        <v>0</v>
      </c>
      <c r="J480" s="266">
        <v>0</v>
      </c>
      <c r="K480" s="266">
        <v>0</v>
      </c>
      <c r="L480" s="266">
        <v>0</v>
      </c>
    </row>
    <row r="481" spans="1:12" ht="12.75" customHeight="1" x14ac:dyDescent="0.2">
      <c r="A481" s="221">
        <v>474</v>
      </c>
      <c r="B481" s="222" t="s">
        <v>501</v>
      </c>
      <c r="C481" s="229">
        <v>200</v>
      </c>
      <c r="D481" s="266">
        <v>2400</v>
      </c>
      <c r="E481" s="266">
        <v>200</v>
      </c>
      <c r="F481" s="266">
        <v>186</v>
      </c>
      <c r="G481" s="266">
        <v>180</v>
      </c>
      <c r="H481" s="266">
        <v>2966</v>
      </c>
      <c r="J481" s="266"/>
      <c r="K481" s="266"/>
      <c r="L481" s="266"/>
    </row>
    <row r="482" spans="1:12" ht="12.75" customHeight="1" x14ac:dyDescent="0.2">
      <c r="A482" s="221">
        <v>475</v>
      </c>
      <c r="B482" s="222" t="s">
        <v>497</v>
      </c>
      <c r="C482" s="229">
        <v>400</v>
      </c>
      <c r="D482" s="266">
        <v>4800</v>
      </c>
      <c r="E482" s="266">
        <v>400</v>
      </c>
      <c r="F482" s="266">
        <v>372</v>
      </c>
      <c r="G482" s="266">
        <v>360</v>
      </c>
      <c r="H482" s="266">
        <v>5932</v>
      </c>
      <c r="J482" s="266"/>
      <c r="K482" s="266"/>
      <c r="L482" s="266"/>
    </row>
    <row r="483" spans="1:12" ht="12.75" customHeight="1" x14ac:dyDescent="0.2">
      <c r="A483" s="221">
        <v>476</v>
      </c>
      <c r="B483" s="222" t="s">
        <v>507</v>
      </c>
      <c r="C483" s="229">
        <v>200</v>
      </c>
      <c r="D483" s="266">
        <v>2400</v>
      </c>
      <c r="E483" s="266">
        <v>200</v>
      </c>
      <c r="F483" s="266">
        <v>186</v>
      </c>
      <c r="G483" s="266">
        <v>180</v>
      </c>
      <c r="H483" s="266">
        <v>2966</v>
      </c>
      <c r="J483" s="266"/>
      <c r="K483" s="266"/>
      <c r="L483" s="266"/>
    </row>
    <row r="484" spans="1:12" ht="12.75" customHeight="1" x14ac:dyDescent="0.2">
      <c r="A484" s="221">
        <v>477</v>
      </c>
      <c r="B484" s="222" t="s">
        <v>1014</v>
      </c>
      <c r="C484" s="229">
        <v>200</v>
      </c>
      <c r="D484" s="266">
        <v>2400</v>
      </c>
      <c r="E484" s="266">
        <v>200</v>
      </c>
      <c r="F484" s="266">
        <v>186</v>
      </c>
      <c r="G484" s="266">
        <v>180</v>
      </c>
      <c r="H484" s="266">
        <v>2966</v>
      </c>
      <c r="J484" s="266"/>
      <c r="K484" s="266"/>
      <c r="L484" s="266"/>
    </row>
    <row r="485" spans="1:12" ht="12.75" customHeight="1" x14ac:dyDescent="0.2">
      <c r="A485" s="221">
        <v>478</v>
      </c>
      <c r="B485" s="222" t="s">
        <v>991</v>
      </c>
      <c r="C485" s="229">
        <v>350</v>
      </c>
      <c r="D485" s="266">
        <v>4200</v>
      </c>
      <c r="E485" s="266">
        <v>350</v>
      </c>
      <c r="F485" s="266">
        <v>325.5</v>
      </c>
      <c r="G485" s="266">
        <v>315</v>
      </c>
      <c r="H485" s="266">
        <v>5190.5</v>
      </c>
      <c r="J485" s="266"/>
      <c r="K485" s="266"/>
      <c r="L485" s="266"/>
    </row>
    <row r="486" spans="1:12" ht="12.75" customHeight="1" x14ac:dyDescent="0.2">
      <c r="A486" s="221">
        <v>479</v>
      </c>
      <c r="B486" s="222" t="s">
        <v>991</v>
      </c>
      <c r="C486" s="229">
        <v>350</v>
      </c>
      <c r="D486" s="266">
        <v>4200</v>
      </c>
      <c r="E486" s="266">
        <v>350</v>
      </c>
      <c r="F486" s="266">
        <v>325.5</v>
      </c>
      <c r="G486" s="266">
        <v>315</v>
      </c>
      <c r="H486" s="266">
        <v>5190.5</v>
      </c>
      <c r="J486" s="266"/>
      <c r="K486" s="266"/>
      <c r="L486" s="266"/>
    </row>
    <row r="487" spans="1:12" ht="12.75" customHeight="1" x14ac:dyDescent="0.2">
      <c r="A487" s="221">
        <v>480</v>
      </c>
      <c r="B487" s="222" t="s">
        <v>597</v>
      </c>
      <c r="C487" s="265">
        <v>2616</v>
      </c>
      <c r="D487" s="266">
        <v>31392</v>
      </c>
      <c r="E487" s="266">
        <v>0</v>
      </c>
      <c r="F487" s="266">
        <v>2432.88</v>
      </c>
      <c r="G487" s="266">
        <v>900</v>
      </c>
      <c r="H487" s="266">
        <v>34724.879999999997</v>
      </c>
      <c r="J487" s="266"/>
      <c r="K487" s="266"/>
      <c r="L487" s="266"/>
    </row>
    <row r="488" spans="1:12" ht="12.75" customHeight="1" x14ac:dyDescent="0.2">
      <c r="A488" s="221">
        <v>481</v>
      </c>
      <c r="B488" s="222" t="s">
        <v>597</v>
      </c>
      <c r="C488" s="265">
        <v>2616</v>
      </c>
      <c r="D488" s="266">
        <v>31392</v>
      </c>
      <c r="E488" s="266">
        <v>0</v>
      </c>
      <c r="F488" s="266">
        <v>2432.88</v>
      </c>
      <c r="G488" s="266">
        <v>900</v>
      </c>
      <c r="H488" s="266">
        <v>34724.879999999997</v>
      </c>
      <c r="J488" s="266"/>
      <c r="K488" s="266"/>
      <c r="L488" s="266"/>
    </row>
    <row r="489" spans="1:12" ht="12.75" customHeight="1" x14ac:dyDescent="0.2">
      <c r="A489" s="221">
        <v>482</v>
      </c>
      <c r="B489" s="222" t="s">
        <v>597</v>
      </c>
      <c r="C489" s="265">
        <v>2616</v>
      </c>
      <c r="D489" s="266">
        <v>31392</v>
      </c>
      <c r="E489" s="266">
        <v>0</v>
      </c>
      <c r="F489" s="266">
        <v>2432.88</v>
      </c>
      <c r="G489" s="266">
        <v>900</v>
      </c>
      <c r="H489" s="266">
        <v>34724.879999999997</v>
      </c>
      <c r="J489" s="266"/>
      <c r="K489" s="266"/>
      <c r="L489" s="266"/>
    </row>
    <row r="490" spans="1:12" ht="12.75" customHeight="1" x14ac:dyDescent="0.2">
      <c r="A490" s="221">
        <v>483</v>
      </c>
      <c r="B490" s="222" t="s">
        <v>597</v>
      </c>
      <c r="C490" s="265">
        <v>2616</v>
      </c>
      <c r="D490" s="266">
        <v>31392</v>
      </c>
      <c r="E490" s="266">
        <v>0</v>
      </c>
      <c r="F490" s="266">
        <v>2432.88</v>
      </c>
      <c r="G490" s="266">
        <v>900</v>
      </c>
      <c r="H490" s="266">
        <v>34724.879999999997</v>
      </c>
      <c r="J490" s="266"/>
      <c r="K490" s="266"/>
      <c r="L490" s="266"/>
    </row>
    <row r="491" spans="1:12" ht="12.75" customHeight="1" x14ac:dyDescent="0.2">
      <c r="A491" s="221">
        <v>484</v>
      </c>
      <c r="B491" s="222" t="s">
        <v>597</v>
      </c>
      <c r="C491" s="265">
        <v>2616</v>
      </c>
      <c r="D491" s="266">
        <v>31392</v>
      </c>
      <c r="E491" s="266">
        <v>0</v>
      </c>
      <c r="F491" s="266">
        <v>2432.88</v>
      </c>
      <c r="G491" s="266">
        <v>900</v>
      </c>
      <c r="H491" s="266">
        <v>34724.879999999997</v>
      </c>
      <c r="J491" s="266"/>
      <c r="K491" s="266"/>
      <c r="L491" s="266"/>
    </row>
    <row r="492" spans="1:12" ht="12.75" customHeight="1" x14ac:dyDescent="0.2">
      <c r="A492" s="221">
        <v>485</v>
      </c>
      <c r="B492" s="222" t="s">
        <v>597</v>
      </c>
      <c r="C492" s="265">
        <v>2616</v>
      </c>
      <c r="D492" s="266">
        <v>31392</v>
      </c>
      <c r="E492" s="266">
        <v>0</v>
      </c>
      <c r="F492" s="266">
        <v>2432.88</v>
      </c>
      <c r="G492" s="266">
        <v>900</v>
      </c>
      <c r="H492" s="266">
        <v>34724.879999999997</v>
      </c>
      <c r="J492" s="266"/>
      <c r="K492" s="266"/>
      <c r="L492" s="266"/>
    </row>
    <row r="493" spans="1:12" ht="12.75" customHeight="1" x14ac:dyDescent="0.2">
      <c r="A493" s="221">
        <v>486</v>
      </c>
      <c r="B493" s="222" t="s">
        <v>597</v>
      </c>
      <c r="C493" s="265">
        <v>2616</v>
      </c>
      <c r="D493" s="266">
        <v>31392</v>
      </c>
      <c r="E493" s="266">
        <v>0</v>
      </c>
      <c r="F493" s="266">
        <v>2432.88</v>
      </c>
      <c r="G493" s="266">
        <v>900</v>
      </c>
      <c r="H493" s="266">
        <v>34724.879999999997</v>
      </c>
      <c r="J493" s="266"/>
      <c r="K493" s="266"/>
      <c r="L493" s="266"/>
    </row>
    <row r="494" spans="1:12" ht="12.75" customHeight="1" x14ac:dyDescent="0.2">
      <c r="A494" s="221">
        <v>487</v>
      </c>
      <c r="B494" s="222" t="s">
        <v>597</v>
      </c>
      <c r="C494" s="265">
        <v>2616</v>
      </c>
      <c r="D494" s="266">
        <v>31392</v>
      </c>
      <c r="E494" s="266">
        <v>0</v>
      </c>
      <c r="F494" s="266">
        <v>2432.88</v>
      </c>
      <c r="G494" s="266">
        <v>900</v>
      </c>
      <c r="H494" s="266">
        <v>34724.879999999997</v>
      </c>
      <c r="J494" s="266"/>
      <c r="K494" s="266"/>
      <c r="L494" s="266"/>
    </row>
    <row r="495" spans="1:12" ht="12.75" customHeight="1" x14ac:dyDescent="0.2">
      <c r="A495" s="221">
        <v>488</v>
      </c>
      <c r="B495" s="222" t="s">
        <v>597</v>
      </c>
      <c r="C495" s="265">
        <v>2616</v>
      </c>
      <c r="D495" s="266">
        <v>31392</v>
      </c>
      <c r="E495" s="266">
        <v>0</v>
      </c>
      <c r="F495" s="266">
        <v>2432.88</v>
      </c>
      <c r="G495" s="266">
        <v>900</v>
      </c>
      <c r="H495" s="266">
        <v>34724.879999999997</v>
      </c>
      <c r="J495" s="266"/>
      <c r="K495" s="266"/>
      <c r="L495" s="266"/>
    </row>
    <row r="496" spans="1:12" ht="12.75" customHeight="1" x14ac:dyDescent="0.2">
      <c r="A496" s="221">
        <v>489</v>
      </c>
      <c r="B496" s="222" t="s">
        <v>597</v>
      </c>
      <c r="C496" s="265">
        <v>2616</v>
      </c>
      <c r="D496" s="266">
        <v>31392</v>
      </c>
      <c r="E496" s="266">
        <v>0</v>
      </c>
      <c r="F496" s="266">
        <v>2432.88</v>
      </c>
      <c r="G496" s="266">
        <v>900</v>
      </c>
      <c r="H496" s="266">
        <v>34724.879999999997</v>
      </c>
      <c r="J496" s="266"/>
      <c r="K496" s="266"/>
      <c r="L496" s="266"/>
    </row>
    <row r="497" spans="1:12" ht="12.75" customHeight="1" x14ac:dyDescent="0.2">
      <c r="A497" s="221">
        <v>490</v>
      </c>
      <c r="B497" s="222" t="s">
        <v>598</v>
      </c>
      <c r="C497" s="265">
        <v>1500</v>
      </c>
      <c r="D497" s="266">
        <v>18000</v>
      </c>
      <c r="E497" s="266">
        <v>0</v>
      </c>
      <c r="F497" s="266">
        <v>1395</v>
      </c>
      <c r="G497" s="266">
        <v>900</v>
      </c>
      <c r="H497" s="266">
        <v>20295</v>
      </c>
      <c r="J497" s="266"/>
      <c r="K497" s="266"/>
      <c r="L497" s="266"/>
    </row>
    <row r="498" spans="1:12" ht="12.75" customHeight="1" x14ac:dyDescent="0.2">
      <c r="A498" s="221">
        <v>491</v>
      </c>
      <c r="B498" s="222" t="s">
        <v>598</v>
      </c>
      <c r="C498" s="265">
        <v>1500</v>
      </c>
      <c r="D498" s="266">
        <v>18000</v>
      </c>
      <c r="E498" s="266">
        <v>0</v>
      </c>
      <c r="F498" s="266">
        <v>1395</v>
      </c>
      <c r="G498" s="266">
        <v>900</v>
      </c>
      <c r="H498" s="266">
        <v>20295</v>
      </c>
      <c r="J498" s="266"/>
      <c r="K498" s="266"/>
      <c r="L498" s="266"/>
    </row>
    <row r="499" spans="1:12" ht="12.75" customHeight="1" x14ac:dyDescent="0.2">
      <c r="A499" s="221">
        <v>492</v>
      </c>
      <c r="B499" s="222" t="s">
        <v>598</v>
      </c>
      <c r="C499" s="265">
        <v>1500</v>
      </c>
      <c r="D499" s="266">
        <v>18000</v>
      </c>
      <c r="E499" s="266">
        <v>0</v>
      </c>
      <c r="F499" s="266">
        <v>1395</v>
      </c>
      <c r="G499" s="266">
        <v>900</v>
      </c>
      <c r="H499" s="266">
        <v>20295</v>
      </c>
      <c r="J499" s="266"/>
      <c r="K499" s="266"/>
      <c r="L499" s="266"/>
    </row>
    <row r="500" spans="1:12" ht="12.75" customHeight="1" x14ac:dyDescent="0.2">
      <c r="A500" s="221">
        <v>493</v>
      </c>
      <c r="B500" s="222" t="s">
        <v>598</v>
      </c>
      <c r="C500" s="265">
        <v>1500</v>
      </c>
      <c r="D500" s="266">
        <v>18000</v>
      </c>
      <c r="E500" s="266">
        <v>0</v>
      </c>
      <c r="F500" s="266">
        <v>1395</v>
      </c>
      <c r="G500" s="266">
        <v>900</v>
      </c>
      <c r="H500" s="266">
        <v>20295</v>
      </c>
      <c r="J500" s="266"/>
      <c r="K500" s="266"/>
      <c r="L500" s="266"/>
    </row>
    <row r="501" spans="1:12" ht="12.75" customHeight="1" x14ac:dyDescent="0.2">
      <c r="A501" s="221">
        <v>494</v>
      </c>
      <c r="B501" s="262" t="s">
        <v>1021</v>
      </c>
      <c r="C501" s="278">
        <v>375</v>
      </c>
      <c r="D501" s="266">
        <v>4500</v>
      </c>
      <c r="E501" s="266">
        <v>375</v>
      </c>
      <c r="F501" s="266">
        <v>348.75</v>
      </c>
      <c r="G501" s="266">
        <v>337.5</v>
      </c>
      <c r="H501" s="266">
        <v>5561.25</v>
      </c>
      <c r="J501" s="266"/>
      <c r="K501" s="266"/>
      <c r="L501" s="266"/>
    </row>
    <row r="502" spans="1:12" ht="12.75" customHeight="1" x14ac:dyDescent="0.2">
      <c r="A502" s="221">
        <v>495</v>
      </c>
      <c r="B502" s="262" t="s">
        <v>1021</v>
      </c>
      <c r="C502" s="278">
        <v>350</v>
      </c>
      <c r="D502" s="266">
        <v>4200</v>
      </c>
      <c r="E502" s="266">
        <v>350</v>
      </c>
      <c r="F502" s="266">
        <v>325.5</v>
      </c>
      <c r="G502" s="266">
        <v>315</v>
      </c>
      <c r="H502" s="266">
        <v>5190.5</v>
      </c>
      <c r="J502" s="266"/>
      <c r="K502" s="266"/>
      <c r="L502" s="266"/>
    </row>
    <row r="503" spans="1:12" ht="12.75" customHeight="1" x14ac:dyDescent="0.2">
      <c r="A503" s="221">
        <v>496</v>
      </c>
      <c r="B503" s="262" t="s">
        <v>1021</v>
      </c>
      <c r="C503" s="278">
        <v>350</v>
      </c>
      <c r="D503" s="266">
        <v>4200</v>
      </c>
      <c r="E503" s="266">
        <v>350</v>
      </c>
      <c r="F503" s="266">
        <v>325.5</v>
      </c>
      <c r="G503" s="266">
        <v>315</v>
      </c>
      <c r="H503" s="266">
        <v>5190.5</v>
      </c>
      <c r="J503" s="266"/>
      <c r="K503" s="266"/>
      <c r="L503" s="266"/>
    </row>
    <row r="504" spans="1:12" ht="12.75" customHeight="1" x14ac:dyDescent="0.2">
      <c r="A504" s="221">
        <v>497</v>
      </c>
      <c r="B504" s="262" t="s">
        <v>1021</v>
      </c>
      <c r="C504" s="278">
        <v>325</v>
      </c>
      <c r="D504" s="266">
        <v>3900</v>
      </c>
      <c r="E504" s="266">
        <v>325</v>
      </c>
      <c r="F504" s="266">
        <v>302.25</v>
      </c>
      <c r="G504" s="266">
        <v>292.5</v>
      </c>
      <c r="H504" s="266">
        <v>4819.75</v>
      </c>
      <c r="J504" s="266"/>
      <c r="K504" s="266"/>
      <c r="L504" s="266"/>
    </row>
    <row r="505" spans="1:12" ht="12.75" customHeight="1" x14ac:dyDescent="0.2">
      <c r="A505" s="221">
        <v>498</v>
      </c>
      <c r="B505" s="262" t="s">
        <v>1021</v>
      </c>
      <c r="C505" s="278">
        <v>325</v>
      </c>
      <c r="D505" s="266">
        <v>3900</v>
      </c>
      <c r="E505" s="266">
        <v>325</v>
      </c>
      <c r="F505" s="266">
        <v>302.25</v>
      </c>
      <c r="G505" s="266">
        <v>292.5</v>
      </c>
      <c r="H505" s="266">
        <v>4819.75</v>
      </c>
      <c r="J505" s="266"/>
      <c r="K505" s="266"/>
      <c r="L505" s="266"/>
    </row>
    <row r="506" spans="1:12" ht="12.75" customHeight="1" x14ac:dyDescent="0.2">
      <c r="A506" s="221">
        <v>499</v>
      </c>
      <c r="B506" s="262" t="s">
        <v>1021</v>
      </c>
      <c r="C506" s="278">
        <v>325</v>
      </c>
      <c r="D506" s="266">
        <v>3900</v>
      </c>
      <c r="E506" s="266">
        <v>325</v>
      </c>
      <c r="F506" s="266">
        <v>302.25</v>
      </c>
      <c r="G506" s="266">
        <v>292.5</v>
      </c>
      <c r="H506" s="266">
        <v>4819.75</v>
      </c>
      <c r="J506" s="266"/>
      <c r="K506" s="266"/>
      <c r="L506" s="266"/>
    </row>
    <row r="507" spans="1:12" ht="12.75" customHeight="1" x14ac:dyDescent="0.2">
      <c r="A507" s="221">
        <v>500</v>
      </c>
      <c r="B507" s="262" t="s">
        <v>530</v>
      </c>
      <c r="C507" s="278">
        <v>425</v>
      </c>
      <c r="D507" s="266">
        <v>5100</v>
      </c>
      <c r="E507" s="266">
        <v>425</v>
      </c>
      <c r="F507" s="266">
        <v>395.25</v>
      </c>
      <c r="G507" s="266">
        <v>382.5</v>
      </c>
      <c r="H507" s="266">
        <v>6302.75</v>
      </c>
      <c r="J507" s="266"/>
      <c r="K507" s="266"/>
      <c r="L507" s="266"/>
    </row>
    <row r="508" spans="1:12" ht="12.75" customHeight="1" x14ac:dyDescent="0.2">
      <c r="A508" s="221">
        <v>501</v>
      </c>
      <c r="B508" s="262" t="s">
        <v>446</v>
      </c>
      <c r="C508" s="278">
        <v>375</v>
      </c>
      <c r="D508" s="266">
        <v>4500</v>
      </c>
      <c r="E508" s="266">
        <v>375</v>
      </c>
      <c r="F508" s="266">
        <v>348.75</v>
      </c>
      <c r="G508" s="266">
        <v>337.5</v>
      </c>
      <c r="H508" s="266">
        <v>5561.25</v>
      </c>
      <c r="J508" s="266"/>
      <c r="K508" s="266"/>
      <c r="L508" s="266"/>
    </row>
    <row r="509" spans="1:12" ht="12.75" customHeight="1" x14ac:dyDescent="0.2">
      <c r="A509" s="221">
        <v>502</v>
      </c>
      <c r="B509" s="222" t="s">
        <v>448</v>
      </c>
      <c r="C509" s="258">
        <v>1140</v>
      </c>
      <c r="D509" s="266">
        <v>13680</v>
      </c>
      <c r="E509" s="266">
        <v>1140</v>
      </c>
      <c r="F509" s="266">
        <v>1060.2</v>
      </c>
      <c r="G509" s="266">
        <v>900</v>
      </c>
      <c r="H509" s="266">
        <v>16780.2</v>
      </c>
      <c r="J509" s="266"/>
      <c r="K509" s="266"/>
      <c r="L509" s="266"/>
    </row>
    <row r="510" spans="1:12" ht="12.75" customHeight="1" x14ac:dyDescent="0.2">
      <c r="A510" s="221">
        <v>503</v>
      </c>
      <c r="B510" s="222" t="s">
        <v>443</v>
      </c>
      <c r="C510" s="258">
        <v>2770</v>
      </c>
      <c r="D510" s="266">
        <v>33240</v>
      </c>
      <c r="E510" s="266">
        <v>2770</v>
      </c>
      <c r="F510" s="266">
        <v>2576.1</v>
      </c>
      <c r="G510" s="266">
        <v>900</v>
      </c>
      <c r="H510" s="266">
        <v>39486.1</v>
      </c>
      <c r="J510" s="266"/>
      <c r="K510" s="266"/>
      <c r="L510" s="266"/>
    </row>
    <row r="511" spans="1:12" ht="12.75" customHeight="1" x14ac:dyDescent="0.2">
      <c r="A511" s="221">
        <v>504</v>
      </c>
      <c r="B511" s="270" t="s">
        <v>574</v>
      </c>
      <c r="C511" s="271">
        <v>600</v>
      </c>
      <c r="D511" s="266">
        <v>7200</v>
      </c>
      <c r="E511" s="266">
        <v>600</v>
      </c>
      <c r="F511" s="266" t="s">
        <v>1023</v>
      </c>
      <c r="G511" s="266">
        <v>540</v>
      </c>
      <c r="H511" s="266">
        <v>8340</v>
      </c>
      <c r="J511" s="266"/>
      <c r="K511" s="266"/>
      <c r="L511" s="266"/>
    </row>
    <row r="512" spans="1:12" ht="12.75" customHeight="1" x14ac:dyDescent="0.2">
      <c r="A512" s="221">
        <v>505</v>
      </c>
      <c r="B512" s="270" t="s">
        <v>574</v>
      </c>
      <c r="C512" s="271">
        <v>500</v>
      </c>
      <c r="D512" s="266">
        <v>6000</v>
      </c>
      <c r="E512" s="266">
        <v>500</v>
      </c>
      <c r="F512" s="266">
        <v>465</v>
      </c>
      <c r="G512" s="266">
        <v>450</v>
      </c>
      <c r="H512" s="266">
        <v>7415</v>
      </c>
      <c r="J512" s="266"/>
      <c r="K512" s="266"/>
      <c r="L512" s="266"/>
    </row>
    <row r="513" spans="1:12" ht="12.75" customHeight="1" x14ac:dyDescent="0.2">
      <c r="A513" s="221">
        <v>506</v>
      </c>
      <c r="B513" s="262" t="s">
        <v>1007</v>
      </c>
      <c r="C513" s="278">
        <v>550</v>
      </c>
      <c r="D513" s="266">
        <v>6600</v>
      </c>
      <c r="E513" s="266">
        <v>550</v>
      </c>
      <c r="F513" s="266">
        <v>511.5</v>
      </c>
      <c r="G513" s="266">
        <v>495</v>
      </c>
      <c r="H513" s="266">
        <v>8156.5</v>
      </c>
      <c r="J513" s="266"/>
      <c r="K513" s="266"/>
      <c r="L513" s="266"/>
    </row>
    <row r="514" spans="1:12" ht="12.75" customHeight="1" x14ac:dyDescent="0.2">
      <c r="A514" s="221">
        <v>507</v>
      </c>
      <c r="B514" s="222" t="s">
        <v>987</v>
      </c>
      <c r="C514" s="258">
        <v>550</v>
      </c>
      <c r="D514" s="266">
        <v>6600</v>
      </c>
      <c r="E514" s="266">
        <v>550</v>
      </c>
      <c r="F514" s="266" t="s">
        <v>1023</v>
      </c>
      <c r="G514" s="266">
        <v>891</v>
      </c>
      <c r="H514" s="266">
        <v>8041</v>
      </c>
      <c r="J514" s="266"/>
      <c r="K514" s="266"/>
      <c r="L514" s="266"/>
    </row>
    <row r="515" spans="1:12" ht="12.75" customHeight="1" x14ac:dyDescent="0.2">
      <c r="A515" s="221">
        <v>508</v>
      </c>
      <c r="B515" s="222" t="s">
        <v>915</v>
      </c>
      <c r="C515" s="229">
        <v>1100</v>
      </c>
      <c r="D515" s="266">
        <v>13200</v>
      </c>
      <c r="E515" s="266">
        <v>1100</v>
      </c>
      <c r="F515" s="266">
        <v>1023</v>
      </c>
      <c r="G515" s="266">
        <v>900</v>
      </c>
      <c r="H515" s="266">
        <v>16223</v>
      </c>
      <c r="J515" s="266"/>
      <c r="K515" s="266"/>
      <c r="L515" s="266"/>
    </row>
    <row r="516" spans="1:12" ht="12.75" customHeight="1" x14ac:dyDescent="0.2">
      <c r="A516" s="221">
        <v>509</v>
      </c>
      <c r="B516" s="222" t="s">
        <v>915</v>
      </c>
      <c r="C516" s="229">
        <v>850</v>
      </c>
      <c r="D516" s="266">
        <v>10200</v>
      </c>
      <c r="E516" s="266">
        <v>850</v>
      </c>
      <c r="F516" s="266">
        <v>790.5</v>
      </c>
      <c r="G516" s="266">
        <v>765</v>
      </c>
      <c r="H516" s="266">
        <v>12605.5</v>
      </c>
      <c r="J516" s="266"/>
      <c r="K516" s="266"/>
      <c r="L516" s="266"/>
    </row>
    <row r="517" spans="1:12" ht="12.75" customHeight="1" x14ac:dyDescent="0.2">
      <c r="A517" s="221">
        <v>510</v>
      </c>
      <c r="B517" s="222" t="s">
        <v>998</v>
      </c>
      <c r="C517" s="229">
        <v>676</v>
      </c>
      <c r="D517" s="266">
        <v>8112</v>
      </c>
      <c r="E517" s="266">
        <v>676</v>
      </c>
      <c r="F517" s="266">
        <v>628.67999999999995</v>
      </c>
      <c r="G517" s="266">
        <v>608.4</v>
      </c>
      <c r="H517" s="266">
        <v>10025.08</v>
      </c>
      <c r="J517" s="266"/>
      <c r="K517" s="266"/>
      <c r="L517" s="266"/>
    </row>
    <row r="518" spans="1:12" ht="12.75" customHeight="1" x14ac:dyDescent="0.2">
      <c r="A518" s="221">
        <v>511</v>
      </c>
      <c r="B518" s="222" t="s">
        <v>468</v>
      </c>
      <c r="C518" s="229">
        <v>700</v>
      </c>
      <c r="D518" s="266">
        <v>8400</v>
      </c>
      <c r="E518" s="266">
        <v>700</v>
      </c>
      <c r="F518" s="266">
        <v>651</v>
      </c>
      <c r="G518" s="266">
        <v>630</v>
      </c>
      <c r="H518" s="266">
        <v>10381</v>
      </c>
      <c r="J518" s="266"/>
      <c r="K518" s="266"/>
      <c r="L518" s="266"/>
    </row>
    <row r="519" spans="1:12" ht="12.75" customHeight="1" x14ac:dyDescent="0.2">
      <c r="A519" s="221">
        <v>512</v>
      </c>
      <c r="B519" s="222" t="s">
        <v>468</v>
      </c>
      <c r="C519" s="229">
        <v>700</v>
      </c>
      <c r="D519" s="266">
        <v>8400</v>
      </c>
      <c r="E519" s="266">
        <v>700</v>
      </c>
      <c r="F519" s="266">
        <v>651</v>
      </c>
      <c r="G519" s="266">
        <v>630</v>
      </c>
      <c r="H519" s="266">
        <v>10381</v>
      </c>
      <c r="J519" s="266"/>
      <c r="K519" s="266"/>
      <c r="L519" s="266"/>
    </row>
    <row r="520" spans="1:12" ht="12.75" customHeight="1" x14ac:dyDescent="0.2">
      <c r="A520" s="221">
        <v>513</v>
      </c>
      <c r="B520" s="222" t="s">
        <v>468</v>
      </c>
      <c r="C520" s="229">
        <v>700</v>
      </c>
      <c r="D520" s="266">
        <v>8400</v>
      </c>
      <c r="E520" s="266">
        <v>700</v>
      </c>
      <c r="F520" s="266">
        <v>651</v>
      </c>
      <c r="G520" s="266">
        <v>630</v>
      </c>
      <c r="H520" s="266">
        <v>10381</v>
      </c>
      <c r="J520" s="266"/>
      <c r="K520" s="266"/>
      <c r="L520" s="266"/>
    </row>
    <row r="521" spans="1:12" ht="12.75" customHeight="1" x14ac:dyDescent="0.2">
      <c r="A521" s="221">
        <v>514</v>
      </c>
      <c r="B521" s="222" t="s">
        <v>468</v>
      </c>
      <c r="C521" s="229">
        <v>700</v>
      </c>
      <c r="D521" s="266">
        <v>8400</v>
      </c>
      <c r="E521" s="266">
        <v>700</v>
      </c>
      <c r="F521" s="266">
        <v>651</v>
      </c>
      <c r="G521" s="266">
        <v>630</v>
      </c>
      <c r="H521" s="266">
        <v>10381</v>
      </c>
      <c r="J521" s="266"/>
      <c r="K521" s="266"/>
      <c r="L521" s="266"/>
    </row>
    <row r="522" spans="1:12" ht="12.75" customHeight="1" x14ac:dyDescent="0.2">
      <c r="A522" s="221">
        <v>515</v>
      </c>
      <c r="B522" s="222" t="s">
        <v>662</v>
      </c>
      <c r="C522" s="229">
        <v>450</v>
      </c>
      <c r="D522" s="266">
        <v>5400</v>
      </c>
      <c r="E522" s="266">
        <v>450</v>
      </c>
      <c r="F522" s="266">
        <v>418.5</v>
      </c>
      <c r="G522" s="266">
        <v>405</v>
      </c>
      <c r="H522" s="266">
        <v>6673.5</v>
      </c>
      <c r="J522" s="266"/>
      <c r="K522" s="266"/>
      <c r="L522" s="266"/>
    </row>
    <row r="523" spans="1:12" ht="12.75" customHeight="1" x14ac:dyDescent="0.2">
      <c r="A523" s="221">
        <v>516</v>
      </c>
      <c r="B523" s="222" t="s">
        <v>1026</v>
      </c>
      <c r="C523" s="229">
        <v>500</v>
      </c>
      <c r="D523" s="266">
        <v>6000</v>
      </c>
      <c r="E523" s="266">
        <v>500</v>
      </c>
      <c r="F523" s="266">
        <v>465</v>
      </c>
      <c r="G523" s="266">
        <v>450</v>
      </c>
      <c r="H523" s="266">
        <v>7415</v>
      </c>
      <c r="J523" s="266"/>
      <c r="K523" s="266"/>
      <c r="L523" s="266"/>
    </row>
    <row r="524" spans="1:12" ht="12.75" customHeight="1" x14ac:dyDescent="0.2">
      <c r="A524" s="221">
        <v>517</v>
      </c>
      <c r="B524" s="270" t="s">
        <v>1022</v>
      </c>
      <c r="C524" s="271">
        <v>1000</v>
      </c>
      <c r="D524" s="266">
        <v>12000</v>
      </c>
      <c r="E524" s="266">
        <v>1000</v>
      </c>
      <c r="F524" s="266">
        <v>930</v>
      </c>
      <c r="G524" s="266">
        <v>900</v>
      </c>
      <c r="H524" s="266">
        <v>14830</v>
      </c>
      <c r="J524" s="266"/>
      <c r="K524" s="266"/>
      <c r="L524" s="266"/>
    </row>
    <row r="525" spans="1:12" ht="12.75" customHeight="1" x14ac:dyDescent="0.2">
      <c r="A525" s="221">
        <v>518</v>
      </c>
      <c r="B525" s="259" t="s">
        <v>986</v>
      </c>
      <c r="C525" s="229">
        <v>700</v>
      </c>
      <c r="D525" s="266">
        <v>8400</v>
      </c>
      <c r="E525" s="266">
        <v>700</v>
      </c>
      <c r="F525" s="266">
        <v>651</v>
      </c>
      <c r="G525" s="266">
        <v>630</v>
      </c>
      <c r="H525" s="266">
        <v>10381</v>
      </c>
      <c r="J525" s="266"/>
      <c r="K525" s="266"/>
      <c r="L525" s="266"/>
    </row>
    <row r="526" spans="1:12" ht="12.75" customHeight="1" x14ac:dyDescent="0.2">
      <c r="A526" s="221">
        <v>519</v>
      </c>
      <c r="B526" s="222" t="s">
        <v>455</v>
      </c>
      <c r="C526" s="258">
        <v>1100</v>
      </c>
      <c r="D526" s="266">
        <v>13200</v>
      </c>
      <c r="E526" s="266">
        <v>1100</v>
      </c>
      <c r="F526" s="266">
        <v>1023</v>
      </c>
      <c r="G526" s="266">
        <v>900</v>
      </c>
      <c r="H526" s="266">
        <v>16223</v>
      </c>
      <c r="J526" s="266"/>
      <c r="K526" s="266"/>
      <c r="L526" s="266"/>
    </row>
    <row r="527" spans="1:12" ht="12.75" customHeight="1" x14ac:dyDescent="0.2">
      <c r="A527" s="221">
        <v>520</v>
      </c>
      <c r="B527" s="226" t="s">
        <v>852</v>
      </c>
      <c r="C527" s="228">
        <v>600</v>
      </c>
      <c r="D527" s="266">
        <v>7200</v>
      </c>
      <c r="E527" s="266">
        <v>600</v>
      </c>
      <c r="F527" s="266">
        <v>558</v>
      </c>
      <c r="G527" s="266">
        <v>540</v>
      </c>
      <c r="H527" s="266">
        <v>8898</v>
      </c>
      <c r="J527" s="266"/>
      <c r="K527" s="266"/>
      <c r="L527" s="266"/>
    </row>
    <row r="528" spans="1:12" ht="12.75" customHeight="1" x14ac:dyDescent="0.2">
      <c r="A528" s="221">
        <v>521</v>
      </c>
      <c r="B528" s="270" t="s">
        <v>586</v>
      </c>
      <c r="C528" s="271">
        <v>375</v>
      </c>
      <c r="D528" s="266">
        <v>4500</v>
      </c>
      <c r="E528" s="266">
        <v>375</v>
      </c>
      <c r="F528" s="266">
        <v>348.75</v>
      </c>
      <c r="G528" s="266">
        <v>337.5</v>
      </c>
      <c r="H528" s="266">
        <v>5561.25</v>
      </c>
      <c r="J528" s="266"/>
      <c r="K528" s="266"/>
      <c r="L528" s="266"/>
    </row>
    <row r="529" spans="1:12" ht="12.75" customHeight="1" x14ac:dyDescent="0.2">
      <c r="A529" s="221">
        <v>522</v>
      </c>
      <c r="B529" s="262" t="s">
        <v>586</v>
      </c>
      <c r="C529" s="278">
        <v>375</v>
      </c>
      <c r="D529" s="266">
        <v>4500</v>
      </c>
      <c r="E529" s="266">
        <v>375</v>
      </c>
      <c r="F529" s="266">
        <v>348.75</v>
      </c>
      <c r="G529" s="266">
        <v>337.5</v>
      </c>
      <c r="H529" s="266">
        <v>5561.25</v>
      </c>
      <c r="J529" s="266"/>
      <c r="K529" s="266"/>
      <c r="L529" s="266"/>
    </row>
    <row r="530" spans="1:12" ht="12.75" customHeight="1" x14ac:dyDescent="0.2">
      <c r="A530" s="221">
        <v>523</v>
      </c>
      <c r="B530" s="223" t="s">
        <v>571</v>
      </c>
      <c r="C530" s="229">
        <v>425</v>
      </c>
      <c r="D530" s="266">
        <v>5100</v>
      </c>
      <c r="E530" s="266">
        <v>425</v>
      </c>
      <c r="F530" s="266" t="s">
        <v>1023</v>
      </c>
      <c r="G530" s="266">
        <v>688.5</v>
      </c>
      <c r="H530" s="266">
        <v>6213.5</v>
      </c>
      <c r="J530" s="266"/>
      <c r="K530" s="266"/>
      <c r="L530" s="266"/>
    </row>
    <row r="531" spans="1:12" ht="12.75" customHeight="1" x14ac:dyDescent="0.2">
      <c r="A531" s="221">
        <v>524</v>
      </c>
      <c r="B531" s="223" t="s">
        <v>571</v>
      </c>
      <c r="C531" s="227">
        <v>350</v>
      </c>
      <c r="D531" s="266">
        <v>4200</v>
      </c>
      <c r="E531" s="266">
        <v>350</v>
      </c>
      <c r="F531" s="266">
        <v>325.5</v>
      </c>
      <c r="G531" s="266">
        <v>315</v>
      </c>
      <c r="H531" s="266">
        <v>5190.5</v>
      </c>
      <c r="J531" s="266"/>
      <c r="K531" s="266"/>
      <c r="L531" s="266"/>
    </row>
    <row r="532" spans="1:12" ht="4.5" customHeight="1" x14ac:dyDescent="0.2">
      <c r="A532" s="273"/>
      <c r="B532" s="222"/>
      <c r="C532" s="229"/>
      <c r="D532" s="266"/>
      <c r="E532" s="266"/>
      <c r="F532" s="266"/>
      <c r="G532" s="266"/>
      <c r="H532" s="266"/>
      <c r="J532" s="266"/>
      <c r="K532" s="266"/>
      <c r="L532" s="266"/>
    </row>
    <row r="533" spans="1:12" x14ac:dyDescent="0.2">
      <c r="B533" s="274"/>
      <c r="C533" s="275"/>
      <c r="H533" s="267"/>
    </row>
    <row r="535" spans="1:12" x14ac:dyDescent="0.2">
      <c r="C535" s="272"/>
      <c r="D535" s="272"/>
      <c r="E535" s="276"/>
      <c r="F535" s="272"/>
      <c r="G535" s="272"/>
      <c r="H535" s="272"/>
    </row>
    <row r="536" spans="1:12" x14ac:dyDescent="0.2">
      <c r="E536" s="276"/>
    </row>
    <row r="537" spans="1:12" x14ac:dyDescent="0.2">
      <c r="E537" s="277"/>
      <c r="F537" s="277"/>
    </row>
  </sheetData>
  <sortState ref="B9:H532">
    <sortCondition ref="B9:B532"/>
  </sortState>
  <mergeCells count="15">
    <mergeCell ref="J5:L6"/>
    <mergeCell ref="F4:G4"/>
    <mergeCell ref="H4:H7"/>
    <mergeCell ref="E6:E7"/>
    <mergeCell ref="D6:D7"/>
    <mergeCell ref="B4:B7"/>
    <mergeCell ref="A1:H1"/>
    <mergeCell ref="A2:H2"/>
    <mergeCell ref="A3:H3"/>
    <mergeCell ref="C4:D5"/>
    <mergeCell ref="E4:E5"/>
    <mergeCell ref="A4:A7"/>
    <mergeCell ref="C6:C7"/>
    <mergeCell ref="F5:F7"/>
    <mergeCell ref="G5:G7"/>
  </mergeCells>
  <phoneticPr fontId="19" type="noConversion"/>
  <printOptions horizontalCentered="1"/>
  <pageMargins left="0.15748031496062992" right="0.15748031496062992" top="0.55118110236220474" bottom="0.36" header="0" footer="0"/>
  <pageSetup scale="60" orientation="landscape" r:id="rId1"/>
  <headerFooter alignWithMargins="0"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8">
    <tabColor rgb="FFFF0000"/>
  </sheetPr>
  <dimension ref="A1:BF498"/>
  <sheetViews>
    <sheetView showGridLines="0" zoomScaleNormal="100" workbookViewId="0">
      <pane xSplit="2" ySplit="7" topLeftCell="C476" activePane="bottomRight" state="frozen"/>
      <selection pane="topRight" activeCell="C1" sqref="C1"/>
      <selection pane="bottomLeft" activeCell="A8" sqref="A8"/>
      <selection pane="bottomRight" activeCell="K491" sqref="K491"/>
    </sheetView>
  </sheetViews>
  <sheetFormatPr baseColWidth="10" defaultColWidth="11.42578125" defaultRowHeight="12.75" x14ac:dyDescent="0.2"/>
  <cols>
    <col min="1" max="1" width="5.28515625" style="136" customWidth="1"/>
    <col min="2" max="2" width="32.42578125" style="136" customWidth="1"/>
    <col min="3" max="3" width="22.42578125" style="136" customWidth="1"/>
    <col min="4" max="4" width="19.7109375" style="136" customWidth="1"/>
    <col min="5" max="5" width="7.85546875" style="189" customWidth="1"/>
    <col min="6" max="6" width="8.7109375" style="189" customWidth="1"/>
    <col min="7" max="7" width="15.42578125" style="136" bestFit="1" customWidth="1"/>
    <col min="8" max="8" width="7.85546875" style="136" customWidth="1"/>
    <col min="9" max="9" width="6.7109375" style="136" bestFit="1" customWidth="1"/>
    <col min="10" max="10" width="8.140625" style="135" bestFit="1" customWidth="1"/>
    <col min="11" max="11" width="11.85546875" style="136" bestFit="1" customWidth="1"/>
    <col min="12" max="12" width="10" style="136" bestFit="1" customWidth="1"/>
    <col min="13" max="13" width="7.5703125" style="136" bestFit="1" customWidth="1"/>
    <col min="14" max="14" width="10" style="136" bestFit="1" customWidth="1"/>
    <col min="15" max="15" width="7" style="136" bestFit="1" customWidth="1"/>
    <col min="16" max="16" width="12.28515625" style="136" bestFit="1" customWidth="1"/>
    <col min="17" max="16384" width="11.42578125" style="136"/>
  </cols>
  <sheetData>
    <row r="1" spans="1:58" x14ac:dyDescent="0.2">
      <c r="A1" s="450" t="s">
        <v>255</v>
      </c>
      <c r="B1" s="450"/>
      <c r="C1" s="450"/>
      <c r="D1" s="450"/>
      <c r="E1" s="450"/>
      <c r="F1" s="450"/>
      <c r="G1" s="450"/>
      <c r="H1" s="450"/>
      <c r="I1" s="134"/>
      <c r="BE1" s="136">
        <v>0</v>
      </c>
      <c r="BF1" s="136" t="s">
        <v>965</v>
      </c>
    </row>
    <row r="2" spans="1:58" x14ac:dyDescent="0.2">
      <c r="A2" s="451" t="s">
        <v>959</v>
      </c>
      <c r="B2" s="451"/>
      <c r="C2" s="451"/>
      <c r="D2" s="451"/>
      <c r="E2" s="451"/>
      <c r="F2" s="451"/>
      <c r="G2" s="451"/>
      <c r="H2" s="451"/>
      <c r="I2" s="137"/>
      <c r="BE2" s="136">
        <v>1</v>
      </c>
      <c r="BF2" s="136" t="s">
        <v>868</v>
      </c>
    </row>
    <row r="3" spans="1:58" ht="15" thickBot="1" x14ac:dyDescent="0.25">
      <c r="A3" s="451" t="s">
        <v>362</v>
      </c>
      <c r="B3" s="451"/>
      <c r="C3" s="451"/>
      <c r="D3" s="451"/>
      <c r="E3" s="451"/>
      <c r="F3" s="451"/>
      <c r="G3" s="451"/>
      <c r="H3" s="451"/>
      <c r="I3" s="137"/>
      <c r="J3" s="138"/>
      <c r="BE3" s="136">
        <v>2</v>
      </c>
      <c r="BF3" s="136" t="s">
        <v>62</v>
      </c>
    </row>
    <row r="4" spans="1:58" ht="13.5" customHeight="1" thickBot="1" x14ac:dyDescent="0.25">
      <c r="A4" s="452" t="s">
        <v>50</v>
      </c>
      <c r="B4" s="139"/>
      <c r="C4" s="455" t="s">
        <v>51</v>
      </c>
      <c r="D4" s="444" t="s">
        <v>52</v>
      </c>
      <c r="E4" s="460" t="s">
        <v>53</v>
      </c>
      <c r="F4" s="460" t="s">
        <v>54</v>
      </c>
      <c r="G4" s="444" t="s">
        <v>966</v>
      </c>
      <c r="H4" s="465" t="s">
        <v>967</v>
      </c>
      <c r="I4" s="466"/>
      <c r="J4" s="441" t="s">
        <v>968</v>
      </c>
      <c r="K4" s="442"/>
      <c r="L4" s="442"/>
      <c r="M4" s="442"/>
      <c r="N4" s="442"/>
      <c r="O4" s="442"/>
      <c r="P4" s="443"/>
      <c r="BE4" s="136">
        <v>3</v>
      </c>
      <c r="BF4" s="136" t="s">
        <v>969</v>
      </c>
    </row>
    <row r="5" spans="1:58" ht="13.5" thickBot="1" x14ac:dyDescent="0.25">
      <c r="A5" s="453"/>
      <c r="B5" s="140" t="s">
        <v>58</v>
      </c>
      <c r="C5" s="456"/>
      <c r="D5" s="458"/>
      <c r="E5" s="461"/>
      <c r="F5" s="463"/>
      <c r="G5" s="445"/>
      <c r="H5" s="467"/>
      <c r="I5" s="468"/>
      <c r="J5" s="444" t="s">
        <v>870</v>
      </c>
      <c r="K5" s="447" t="s">
        <v>970</v>
      </c>
      <c r="L5" s="448"/>
      <c r="M5" s="448"/>
      <c r="N5" s="448"/>
      <c r="O5" s="448"/>
      <c r="P5" s="449"/>
    </row>
    <row r="6" spans="1:58" ht="10.5" customHeight="1" x14ac:dyDescent="0.2">
      <c r="A6" s="453"/>
      <c r="B6" s="141"/>
      <c r="C6" s="456"/>
      <c r="D6" s="458"/>
      <c r="E6" s="461"/>
      <c r="F6" s="463"/>
      <c r="G6" s="445"/>
      <c r="H6" s="467"/>
      <c r="I6" s="468"/>
      <c r="J6" s="445"/>
      <c r="K6" s="444" t="s">
        <v>867</v>
      </c>
      <c r="L6" s="142" t="s">
        <v>61</v>
      </c>
      <c r="M6" s="143" t="s">
        <v>62</v>
      </c>
      <c r="N6" s="143" t="s">
        <v>63</v>
      </c>
      <c r="O6" s="143" t="s">
        <v>64</v>
      </c>
      <c r="P6" s="143" t="s">
        <v>890</v>
      </c>
    </row>
    <row r="7" spans="1:58" ht="10.5" customHeight="1" thickBot="1" x14ac:dyDescent="0.25">
      <c r="A7" s="454"/>
      <c r="B7" s="144"/>
      <c r="C7" s="457"/>
      <c r="D7" s="459"/>
      <c r="E7" s="462"/>
      <c r="F7" s="464"/>
      <c r="G7" s="446"/>
      <c r="H7" s="469"/>
      <c r="I7" s="470"/>
      <c r="J7" s="446"/>
      <c r="K7" s="446"/>
      <c r="L7" s="145">
        <v>6.7500000000000004E-2</v>
      </c>
      <c r="M7" s="146">
        <v>7.0000000000000007E-2</v>
      </c>
      <c r="N7" s="146">
        <v>7.4999999999999997E-2</v>
      </c>
      <c r="O7" s="146">
        <v>0.06</v>
      </c>
      <c r="P7" s="147"/>
    </row>
    <row r="8" spans="1:58" ht="12.75" customHeight="1" x14ac:dyDescent="0.2">
      <c r="A8" s="197"/>
      <c r="B8" s="197"/>
      <c r="C8" s="198"/>
      <c r="D8" s="198"/>
      <c r="E8" s="198"/>
      <c r="F8" s="199"/>
      <c r="G8" s="150"/>
      <c r="H8" s="150"/>
      <c r="I8" s="150"/>
      <c r="J8" s="200"/>
      <c r="K8" s="193"/>
      <c r="L8" s="193"/>
      <c r="M8" s="193"/>
      <c r="N8" s="193"/>
      <c r="O8" s="193"/>
      <c r="P8" s="193"/>
    </row>
    <row r="9" spans="1:58" ht="12.75" customHeight="1" x14ac:dyDescent="0.2">
      <c r="A9" s="148">
        <v>1</v>
      </c>
      <c r="B9" s="149" t="s">
        <v>670</v>
      </c>
      <c r="C9" s="149" t="s">
        <v>597</v>
      </c>
      <c r="D9" s="193" t="s">
        <v>596</v>
      </c>
      <c r="E9" s="194" t="s">
        <v>299</v>
      </c>
      <c r="F9" s="194">
        <v>51105</v>
      </c>
      <c r="G9" s="122">
        <v>1864</v>
      </c>
      <c r="H9" s="150">
        <v>0</v>
      </c>
      <c r="I9" s="193" t="str">
        <f t="shared" ref="I9:I80" si="0">VLOOKUP(H9,$BE$1:$BF$4,2)</f>
        <v>NOAFP</v>
      </c>
      <c r="J9" s="200">
        <v>0</v>
      </c>
      <c r="K9" s="195">
        <f>IF(J9=1,(G9/2)*0.3,0)</f>
        <v>0</v>
      </c>
      <c r="L9" s="195">
        <f>IF(H9=1,K9*$L$7,0)</f>
        <v>0</v>
      </c>
      <c r="M9" s="195">
        <f>IF(H9=2,K9*$M$7,0)</f>
        <v>0</v>
      </c>
      <c r="N9" s="195">
        <f>K9*$N$7</f>
        <v>0</v>
      </c>
      <c r="O9" s="195">
        <f>IF(H9=3,K9*O7,0)</f>
        <v>0</v>
      </c>
      <c r="P9" s="195">
        <f>IF(J9=1,G9/2,0)</f>
        <v>0</v>
      </c>
    </row>
    <row r="10" spans="1:58" ht="12.75" customHeight="1" x14ac:dyDescent="0.2">
      <c r="A10" s="148">
        <v>2</v>
      </c>
      <c r="B10" s="149" t="s">
        <v>671</v>
      </c>
      <c r="C10" s="149" t="s">
        <v>597</v>
      </c>
      <c r="D10" s="193" t="s">
        <v>596</v>
      </c>
      <c r="E10" s="194" t="s">
        <v>299</v>
      </c>
      <c r="F10" s="194">
        <v>51105</v>
      </c>
      <c r="G10" s="122">
        <v>1864</v>
      </c>
      <c r="H10" s="150">
        <v>1</v>
      </c>
      <c r="I10" s="193" t="str">
        <f t="shared" si="0"/>
        <v>AFP</v>
      </c>
      <c r="J10" s="200">
        <v>0</v>
      </c>
      <c r="K10" s="195">
        <f t="shared" ref="K10:K81" si="1">IF(J10=1,(G10/2)*0.3,0)</f>
        <v>0</v>
      </c>
      <c r="L10" s="195">
        <f t="shared" ref="L10:L81" si="2">IF(H10=1,K10*$L$7,0)</f>
        <v>0</v>
      </c>
      <c r="M10" s="195">
        <f t="shared" ref="M10:M81" si="3">IF(H10=2,K10*$M$7,0)</f>
        <v>0</v>
      </c>
      <c r="N10" s="195">
        <f t="shared" ref="N10:N81" si="4">K10*$N$7</f>
        <v>0</v>
      </c>
      <c r="O10" s="195">
        <f t="shared" ref="O10:O81" si="5">IF(H10=3,K10*O8,0)</f>
        <v>0</v>
      </c>
      <c r="P10" s="195">
        <f t="shared" ref="P10:P81" si="6">IF(J10=1,G10/2,0)</f>
        <v>0</v>
      </c>
    </row>
    <row r="11" spans="1:58" ht="12.75" customHeight="1" x14ac:dyDescent="0.2">
      <c r="A11" s="148">
        <v>3</v>
      </c>
      <c r="B11" s="149" t="s">
        <v>672</v>
      </c>
      <c r="C11" s="149" t="s">
        <v>597</v>
      </c>
      <c r="D11" s="193" t="s">
        <v>596</v>
      </c>
      <c r="E11" s="194" t="s">
        <v>299</v>
      </c>
      <c r="F11" s="194">
        <v>51105</v>
      </c>
      <c r="G11" s="122">
        <v>1864</v>
      </c>
      <c r="H11" s="150">
        <v>1</v>
      </c>
      <c r="I11" s="193" t="str">
        <f t="shared" si="0"/>
        <v>AFP</v>
      </c>
      <c r="J11" s="200">
        <v>0</v>
      </c>
      <c r="K11" s="195">
        <f t="shared" si="1"/>
        <v>0</v>
      </c>
      <c r="L11" s="195">
        <f t="shared" si="2"/>
        <v>0</v>
      </c>
      <c r="M11" s="195">
        <f t="shared" si="3"/>
        <v>0</v>
      </c>
      <c r="N11" s="195">
        <f t="shared" si="4"/>
        <v>0</v>
      </c>
      <c r="O11" s="195">
        <f t="shared" si="5"/>
        <v>0</v>
      </c>
      <c r="P11" s="195">
        <f t="shared" si="6"/>
        <v>0</v>
      </c>
    </row>
    <row r="12" spans="1:58" ht="12.75" customHeight="1" x14ac:dyDescent="0.2">
      <c r="A12" s="148">
        <v>4</v>
      </c>
      <c r="B12" s="149" t="s">
        <v>673</v>
      </c>
      <c r="C12" s="149" t="s">
        <v>597</v>
      </c>
      <c r="D12" s="193" t="s">
        <v>596</v>
      </c>
      <c r="E12" s="194" t="s">
        <v>299</v>
      </c>
      <c r="F12" s="194">
        <v>51105</v>
      </c>
      <c r="G12" s="122">
        <v>1864</v>
      </c>
      <c r="H12" s="150">
        <v>1</v>
      </c>
      <c r="I12" s="193" t="str">
        <f t="shared" si="0"/>
        <v>AFP</v>
      </c>
      <c r="J12" s="200">
        <v>0</v>
      </c>
      <c r="K12" s="195">
        <f t="shared" si="1"/>
        <v>0</v>
      </c>
      <c r="L12" s="195">
        <f t="shared" si="2"/>
        <v>0</v>
      </c>
      <c r="M12" s="195">
        <f t="shared" si="3"/>
        <v>0</v>
      </c>
      <c r="N12" s="195">
        <f t="shared" si="4"/>
        <v>0</v>
      </c>
      <c r="O12" s="195">
        <f t="shared" si="5"/>
        <v>0</v>
      </c>
      <c r="P12" s="195">
        <f t="shared" si="6"/>
        <v>0</v>
      </c>
    </row>
    <row r="13" spans="1:58" ht="12.75" customHeight="1" x14ac:dyDescent="0.2">
      <c r="A13" s="148">
        <v>5</v>
      </c>
      <c r="B13" s="149" t="s">
        <v>675</v>
      </c>
      <c r="C13" s="149" t="s">
        <v>597</v>
      </c>
      <c r="D13" s="193" t="s">
        <v>596</v>
      </c>
      <c r="E13" s="194" t="s">
        <v>299</v>
      </c>
      <c r="F13" s="194">
        <v>51105</v>
      </c>
      <c r="G13" s="122">
        <v>1864</v>
      </c>
      <c r="H13" s="150">
        <v>1</v>
      </c>
      <c r="I13" s="193" t="str">
        <f t="shared" si="0"/>
        <v>AFP</v>
      </c>
      <c r="J13" s="200">
        <v>0</v>
      </c>
      <c r="K13" s="195">
        <f t="shared" si="1"/>
        <v>0</v>
      </c>
      <c r="L13" s="195">
        <f t="shared" si="2"/>
        <v>0</v>
      </c>
      <c r="M13" s="195">
        <f t="shared" si="3"/>
        <v>0</v>
      </c>
      <c r="N13" s="195">
        <f t="shared" si="4"/>
        <v>0</v>
      </c>
      <c r="O13" s="195">
        <f t="shared" si="5"/>
        <v>0</v>
      </c>
      <c r="P13" s="195">
        <f t="shared" si="6"/>
        <v>0</v>
      </c>
    </row>
    <row r="14" spans="1:58" ht="12.75" customHeight="1" x14ac:dyDescent="0.2">
      <c r="A14" s="148">
        <v>6</v>
      </c>
      <c r="B14" s="149" t="s">
        <v>714</v>
      </c>
      <c r="C14" s="149" t="s">
        <v>597</v>
      </c>
      <c r="D14" s="193" t="s">
        <v>596</v>
      </c>
      <c r="E14" s="194" t="s">
        <v>299</v>
      </c>
      <c r="F14" s="194">
        <v>51105</v>
      </c>
      <c r="G14" s="122">
        <v>1864</v>
      </c>
      <c r="H14" s="150">
        <v>1</v>
      </c>
      <c r="I14" s="193" t="str">
        <f t="shared" si="0"/>
        <v>AFP</v>
      </c>
      <c r="J14" s="200">
        <v>0</v>
      </c>
      <c r="K14" s="195">
        <f t="shared" si="1"/>
        <v>0</v>
      </c>
      <c r="L14" s="195">
        <f t="shared" si="2"/>
        <v>0</v>
      </c>
      <c r="M14" s="195">
        <f t="shared" si="3"/>
        <v>0</v>
      </c>
      <c r="N14" s="195">
        <f t="shared" si="4"/>
        <v>0</v>
      </c>
      <c r="O14" s="195">
        <f t="shared" si="5"/>
        <v>0</v>
      </c>
      <c r="P14" s="195">
        <f t="shared" si="6"/>
        <v>0</v>
      </c>
    </row>
    <row r="15" spans="1:58" ht="12.75" customHeight="1" x14ac:dyDescent="0.2">
      <c r="A15" s="148">
        <v>7</v>
      </c>
      <c r="B15" s="149" t="s">
        <v>715</v>
      </c>
      <c r="C15" s="149" t="s">
        <v>597</v>
      </c>
      <c r="D15" s="193" t="s">
        <v>596</v>
      </c>
      <c r="E15" s="194" t="s">
        <v>299</v>
      </c>
      <c r="F15" s="194">
        <v>51105</v>
      </c>
      <c r="G15" s="122">
        <v>1864</v>
      </c>
      <c r="H15" s="150">
        <v>1</v>
      </c>
      <c r="I15" s="193" t="str">
        <f t="shared" si="0"/>
        <v>AFP</v>
      </c>
      <c r="J15" s="200">
        <v>0</v>
      </c>
      <c r="K15" s="195">
        <f t="shared" si="1"/>
        <v>0</v>
      </c>
      <c r="L15" s="195">
        <f t="shared" si="2"/>
        <v>0</v>
      </c>
      <c r="M15" s="195">
        <f t="shared" si="3"/>
        <v>0</v>
      </c>
      <c r="N15" s="195">
        <f t="shared" si="4"/>
        <v>0</v>
      </c>
      <c r="O15" s="195">
        <f t="shared" si="5"/>
        <v>0</v>
      </c>
      <c r="P15" s="195">
        <f t="shared" si="6"/>
        <v>0</v>
      </c>
    </row>
    <row r="16" spans="1:58" ht="12.75" customHeight="1" x14ac:dyDescent="0.2">
      <c r="A16" s="148">
        <v>8</v>
      </c>
      <c r="B16" s="149" t="s">
        <v>716</v>
      </c>
      <c r="C16" s="149" t="s">
        <v>597</v>
      </c>
      <c r="D16" s="193" t="s">
        <v>596</v>
      </c>
      <c r="E16" s="194" t="s">
        <v>299</v>
      </c>
      <c r="F16" s="194">
        <v>51105</v>
      </c>
      <c r="G16" s="122">
        <v>1864</v>
      </c>
      <c r="H16" s="150">
        <v>1</v>
      </c>
      <c r="I16" s="193" t="str">
        <f t="shared" si="0"/>
        <v>AFP</v>
      </c>
      <c r="J16" s="200">
        <v>0</v>
      </c>
      <c r="K16" s="195">
        <f t="shared" si="1"/>
        <v>0</v>
      </c>
      <c r="L16" s="195">
        <f t="shared" si="2"/>
        <v>0</v>
      </c>
      <c r="M16" s="195">
        <f t="shared" si="3"/>
        <v>0</v>
      </c>
      <c r="N16" s="195">
        <f t="shared" si="4"/>
        <v>0</v>
      </c>
      <c r="O16" s="195">
        <f t="shared" si="5"/>
        <v>0</v>
      </c>
      <c r="P16" s="195">
        <f t="shared" si="6"/>
        <v>0</v>
      </c>
    </row>
    <row r="17" spans="1:16" ht="12.75" customHeight="1" x14ac:dyDescent="0.2">
      <c r="A17" s="148">
        <v>9</v>
      </c>
      <c r="B17" s="149" t="s">
        <v>718</v>
      </c>
      <c r="C17" s="149" t="s">
        <v>597</v>
      </c>
      <c r="D17" s="193" t="s">
        <v>596</v>
      </c>
      <c r="E17" s="194" t="s">
        <v>299</v>
      </c>
      <c r="F17" s="194">
        <v>51105</v>
      </c>
      <c r="G17" s="122">
        <v>1864</v>
      </c>
      <c r="H17" s="150">
        <v>0</v>
      </c>
      <c r="I17" s="193" t="str">
        <f t="shared" si="0"/>
        <v>NOAFP</v>
      </c>
      <c r="J17" s="200">
        <v>0</v>
      </c>
      <c r="K17" s="195">
        <f t="shared" si="1"/>
        <v>0</v>
      </c>
      <c r="L17" s="195">
        <f t="shared" si="2"/>
        <v>0</v>
      </c>
      <c r="M17" s="195">
        <f t="shared" si="3"/>
        <v>0</v>
      </c>
      <c r="N17" s="195">
        <f t="shared" si="4"/>
        <v>0</v>
      </c>
      <c r="O17" s="195">
        <f t="shared" si="5"/>
        <v>0</v>
      </c>
      <c r="P17" s="195">
        <f t="shared" si="6"/>
        <v>0</v>
      </c>
    </row>
    <row r="18" spans="1:16" ht="12.75" customHeight="1" x14ac:dyDescent="0.2">
      <c r="A18" s="148">
        <v>10</v>
      </c>
      <c r="B18" s="149" t="s">
        <v>719</v>
      </c>
      <c r="C18" s="149" t="s">
        <v>597</v>
      </c>
      <c r="D18" s="193" t="s">
        <v>596</v>
      </c>
      <c r="E18" s="194" t="s">
        <v>299</v>
      </c>
      <c r="F18" s="194">
        <v>51105</v>
      </c>
      <c r="G18" s="122">
        <v>1864</v>
      </c>
      <c r="H18" s="150">
        <v>1</v>
      </c>
      <c r="I18" s="193" t="str">
        <f t="shared" si="0"/>
        <v>AFP</v>
      </c>
      <c r="J18" s="200">
        <v>0</v>
      </c>
      <c r="K18" s="195">
        <f t="shared" si="1"/>
        <v>0</v>
      </c>
      <c r="L18" s="195">
        <f t="shared" si="2"/>
        <v>0</v>
      </c>
      <c r="M18" s="195">
        <f t="shared" si="3"/>
        <v>0</v>
      </c>
      <c r="N18" s="195">
        <f t="shared" si="4"/>
        <v>0</v>
      </c>
      <c r="O18" s="195">
        <f t="shared" si="5"/>
        <v>0</v>
      </c>
      <c r="P18" s="195">
        <f t="shared" si="6"/>
        <v>0</v>
      </c>
    </row>
    <row r="19" spans="1:16" ht="12.75" customHeight="1" x14ac:dyDescent="0.2">
      <c r="A19" s="148">
        <v>11</v>
      </c>
      <c r="B19" s="149" t="s">
        <v>717</v>
      </c>
      <c r="C19" s="149" t="s">
        <v>598</v>
      </c>
      <c r="D19" s="193" t="s">
        <v>596</v>
      </c>
      <c r="E19" s="194" t="s">
        <v>299</v>
      </c>
      <c r="F19" s="194">
        <v>51105</v>
      </c>
      <c r="G19" s="122">
        <v>1864</v>
      </c>
      <c r="H19" s="150">
        <v>0</v>
      </c>
      <c r="I19" s="193" t="str">
        <f t="shared" si="0"/>
        <v>NOAFP</v>
      </c>
      <c r="J19" s="200">
        <v>0</v>
      </c>
      <c r="K19" s="195">
        <f t="shared" si="1"/>
        <v>0</v>
      </c>
      <c r="L19" s="195">
        <f t="shared" si="2"/>
        <v>0</v>
      </c>
      <c r="M19" s="195">
        <f t="shared" si="3"/>
        <v>0</v>
      </c>
      <c r="N19" s="195">
        <f t="shared" si="4"/>
        <v>0</v>
      </c>
      <c r="O19" s="195">
        <f t="shared" si="5"/>
        <v>0</v>
      </c>
      <c r="P19" s="195">
        <f t="shared" si="6"/>
        <v>0</v>
      </c>
    </row>
    <row r="20" spans="1:16" ht="12.75" customHeight="1" x14ac:dyDescent="0.2">
      <c r="A20" s="148">
        <v>12</v>
      </c>
      <c r="B20" s="149" t="s">
        <v>674</v>
      </c>
      <c r="C20" s="149" t="s">
        <v>598</v>
      </c>
      <c r="D20" s="193" t="s">
        <v>596</v>
      </c>
      <c r="E20" s="194" t="s">
        <v>299</v>
      </c>
      <c r="F20" s="194">
        <v>51105</v>
      </c>
      <c r="G20" s="122">
        <v>1864</v>
      </c>
      <c r="H20" s="150">
        <v>0</v>
      </c>
      <c r="I20" s="193" t="str">
        <f t="shared" si="0"/>
        <v>NOAFP</v>
      </c>
      <c r="J20" s="200">
        <v>0</v>
      </c>
      <c r="K20" s="195">
        <f t="shared" si="1"/>
        <v>0</v>
      </c>
      <c r="L20" s="195">
        <f t="shared" si="2"/>
        <v>0</v>
      </c>
      <c r="M20" s="195">
        <f t="shared" si="3"/>
        <v>0</v>
      </c>
      <c r="N20" s="195">
        <f t="shared" si="4"/>
        <v>0</v>
      </c>
      <c r="O20" s="195">
        <f t="shared" si="5"/>
        <v>0</v>
      </c>
      <c r="P20" s="195">
        <f t="shared" si="6"/>
        <v>0</v>
      </c>
    </row>
    <row r="21" spans="1:16" ht="12.75" customHeight="1" x14ac:dyDescent="0.2">
      <c r="A21" s="148">
        <v>13</v>
      </c>
      <c r="B21" s="149" t="s">
        <v>677</v>
      </c>
      <c r="C21" s="149" t="s">
        <v>598</v>
      </c>
      <c r="D21" s="193" t="s">
        <v>596</v>
      </c>
      <c r="E21" s="194" t="s">
        <v>299</v>
      </c>
      <c r="F21" s="194">
        <v>51105</v>
      </c>
      <c r="G21" s="122">
        <v>1864</v>
      </c>
      <c r="H21" s="150">
        <v>1</v>
      </c>
      <c r="I21" s="193" t="str">
        <f t="shared" si="0"/>
        <v>AFP</v>
      </c>
      <c r="J21" s="200">
        <v>0</v>
      </c>
      <c r="K21" s="195">
        <f t="shared" si="1"/>
        <v>0</v>
      </c>
      <c r="L21" s="195">
        <f t="shared" si="2"/>
        <v>0</v>
      </c>
      <c r="M21" s="195">
        <f t="shared" si="3"/>
        <v>0</v>
      </c>
      <c r="N21" s="195">
        <f t="shared" si="4"/>
        <v>0</v>
      </c>
      <c r="O21" s="195">
        <f t="shared" si="5"/>
        <v>0</v>
      </c>
      <c r="P21" s="195">
        <f t="shared" si="6"/>
        <v>0</v>
      </c>
    </row>
    <row r="22" spans="1:16" ht="12.75" customHeight="1" x14ac:dyDescent="0.2">
      <c r="A22" s="148">
        <v>14</v>
      </c>
      <c r="B22" s="149" t="s">
        <v>177</v>
      </c>
      <c r="C22" s="149" t="s">
        <v>598</v>
      </c>
      <c r="D22" s="193" t="s">
        <v>596</v>
      </c>
      <c r="E22" s="194" t="s">
        <v>299</v>
      </c>
      <c r="F22" s="194">
        <v>51105</v>
      </c>
      <c r="G22" s="122">
        <v>1864</v>
      </c>
      <c r="H22" s="150">
        <v>1</v>
      </c>
      <c r="I22" s="193" t="str">
        <f t="shared" si="0"/>
        <v>AFP</v>
      </c>
      <c r="J22" s="200">
        <v>0</v>
      </c>
      <c r="K22" s="195">
        <f t="shared" si="1"/>
        <v>0</v>
      </c>
      <c r="L22" s="195">
        <f t="shared" si="2"/>
        <v>0</v>
      </c>
      <c r="M22" s="195">
        <f t="shared" si="3"/>
        <v>0</v>
      </c>
      <c r="N22" s="195">
        <f t="shared" si="4"/>
        <v>0</v>
      </c>
      <c r="O22" s="195">
        <f t="shared" si="5"/>
        <v>0</v>
      </c>
      <c r="P22" s="195">
        <f t="shared" si="6"/>
        <v>0</v>
      </c>
    </row>
    <row r="23" spans="1:16" ht="12.75" customHeight="1" thickBot="1" x14ac:dyDescent="0.25">
      <c r="A23" s="148"/>
      <c r="B23" s="149"/>
      <c r="C23" s="149"/>
      <c r="D23" s="193"/>
      <c r="E23" s="194"/>
      <c r="F23" s="194"/>
      <c r="G23" s="205">
        <f>SUM(G9:G22)</f>
        <v>26096</v>
      </c>
      <c r="H23" s="206"/>
      <c r="I23" s="207"/>
      <c r="J23" s="208"/>
      <c r="K23" s="205">
        <f t="shared" ref="K23:P23" si="7">SUM(K9:K22)</f>
        <v>0</v>
      </c>
      <c r="L23" s="205">
        <f t="shared" si="7"/>
        <v>0</v>
      </c>
      <c r="M23" s="205">
        <f t="shared" si="7"/>
        <v>0</v>
      </c>
      <c r="N23" s="205">
        <f t="shared" si="7"/>
        <v>0</v>
      </c>
      <c r="O23" s="205">
        <f t="shared" si="7"/>
        <v>0</v>
      </c>
      <c r="P23" s="205">
        <f t="shared" si="7"/>
        <v>0</v>
      </c>
    </row>
    <row r="24" spans="1:16" ht="12.75" customHeight="1" thickTop="1" x14ac:dyDescent="0.2">
      <c r="A24" s="148"/>
      <c r="B24" s="149"/>
      <c r="C24" s="149"/>
      <c r="D24" s="193"/>
      <c r="E24" s="194"/>
      <c r="F24" s="194"/>
      <c r="G24" s="122"/>
      <c r="H24" s="150"/>
      <c r="I24" s="193"/>
      <c r="J24" s="200"/>
      <c r="K24" s="195"/>
      <c r="L24" s="195"/>
      <c r="M24" s="195"/>
      <c r="N24" s="195"/>
      <c r="O24" s="195"/>
      <c r="P24" s="195"/>
    </row>
    <row r="25" spans="1:16" ht="12.75" customHeight="1" x14ac:dyDescent="0.2">
      <c r="A25" s="148">
        <v>1</v>
      </c>
      <c r="B25" s="151" t="s">
        <v>65</v>
      </c>
      <c r="C25" s="152" t="s">
        <v>441</v>
      </c>
      <c r="D25" s="151" t="s">
        <v>442</v>
      </c>
      <c r="E25" s="153" t="s">
        <v>299</v>
      </c>
      <c r="F25" s="154" t="s">
        <v>298</v>
      </c>
      <c r="G25" s="155">
        <v>5625</v>
      </c>
      <c r="H25" s="156">
        <v>1</v>
      </c>
      <c r="I25" s="193" t="str">
        <f t="shared" si="0"/>
        <v>AFP</v>
      </c>
      <c r="J25" s="200">
        <v>0</v>
      </c>
      <c r="K25" s="195">
        <f t="shared" si="1"/>
        <v>0</v>
      </c>
      <c r="L25" s="195">
        <f t="shared" si="2"/>
        <v>0</v>
      </c>
      <c r="M25" s="195">
        <f t="shared" si="3"/>
        <v>0</v>
      </c>
      <c r="N25" s="195">
        <f t="shared" si="4"/>
        <v>0</v>
      </c>
      <c r="O25" s="195">
        <f>IF(H25=3,K25*O21,0)</f>
        <v>0</v>
      </c>
      <c r="P25" s="195">
        <f t="shared" si="6"/>
        <v>0</v>
      </c>
    </row>
    <row r="26" spans="1:16" ht="12.75" customHeight="1" x14ac:dyDescent="0.2">
      <c r="A26" s="148">
        <v>2</v>
      </c>
      <c r="B26" s="151" t="s">
        <v>66</v>
      </c>
      <c r="C26" s="151" t="s">
        <v>443</v>
      </c>
      <c r="D26" s="151" t="s">
        <v>444</v>
      </c>
      <c r="E26" s="153" t="s">
        <v>299</v>
      </c>
      <c r="F26" s="154" t="s">
        <v>298</v>
      </c>
      <c r="G26" s="155">
        <v>1864</v>
      </c>
      <c r="H26" s="156">
        <v>1</v>
      </c>
      <c r="I26" s="193" t="str">
        <f t="shared" si="0"/>
        <v>AFP</v>
      </c>
      <c r="J26" s="200">
        <v>0</v>
      </c>
      <c r="K26" s="195">
        <f t="shared" si="1"/>
        <v>0</v>
      </c>
      <c r="L26" s="195">
        <f t="shared" si="2"/>
        <v>0</v>
      </c>
      <c r="M26" s="195">
        <f t="shared" si="3"/>
        <v>0</v>
      </c>
      <c r="N26" s="195">
        <f t="shared" si="4"/>
        <v>0</v>
      </c>
      <c r="O26" s="195">
        <f>IF(H26=3,K26*O22,0)</f>
        <v>0</v>
      </c>
      <c r="P26" s="195">
        <f t="shared" si="6"/>
        <v>0</v>
      </c>
    </row>
    <row r="27" spans="1:16" ht="12.75" customHeight="1" x14ac:dyDescent="0.2">
      <c r="A27" s="148">
        <v>3</v>
      </c>
      <c r="B27" s="151" t="s">
        <v>447</v>
      </c>
      <c r="C27" s="152" t="s">
        <v>448</v>
      </c>
      <c r="D27" s="151" t="s">
        <v>782</v>
      </c>
      <c r="E27" s="153" t="s">
        <v>299</v>
      </c>
      <c r="F27" s="154" t="s">
        <v>298</v>
      </c>
      <c r="G27" s="155">
        <v>1000</v>
      </c>
      <c r="H27" s="156">
        <v>1</v>
      </c>
      <c r="I27" s="193" t="str">
        <f t="shared" si="0"/>
        <v>AFP</v>
      </c>
      <c r="J27" s="200">
        <v>0</v>
      </c>
      <c r="K27" s="195">
        <f t="shared" si="1"/>
        <v>0</v>
      </c>
      <c r="L27" s="195">
        <f t="shared" si="2"/>
        <v>0</v>
      </c>
      <c r="M27" s="195">
        <f t="shared" si="3"/>
        <v>0</v>
      </c>
      <c r="N27" s="195">
        <f t="shared" si="4"/>
        <v>0</v>
      </c>
      <c r="O27" s="195">
        <f>IF(H27=3,K27*O25,0)</f>
        <v>0</v>
      </c>
      <c r="P27" s="195">
        <f t="shared" si="6"/>
        <v>0</v>
      </c>
    </row>
    <row r="28" spans="1:16" ht="12.75" customHeight="1" x14ac:dyDescent="0.2">
      <c r="A28" s="148">
        <v>4</v>
      </c>
      <c r="B28" s="151" t="s">
        <v>445</v>
      </c>
      <c r="C28" s="151" t="s">
        <v>176</v>
      </c>
      <c r="D28" s="151" t="s">
        <v>782</v>
      </c>
      <c r="E28" s="153" t="s">
        <v>299</v>
      </c>
      <c r="F28" s="154" t="s">
        <v>298</v>
      </c>
      <c r="G28" s="155">
        <v>450</v>
      </c>
      <c r="H28" s="156">
        <v>1</v>
      </c>
      <c r="I28" s="193" t="str">
        <f t="shared" si="0"/>
        <v>AFP</v>
      </c>
      <c r="J28" s="200">
        <v>0</v>
      </c>
      <c r="K28" s="195">
        <f t="shared" si="1"/>
        <v>0</v>
      </c>
      <c r="L28" s="195">
        <f t="shared" si="2"/>
        <v>0</v>
      </c>
      <c r="M28" s="195">
        <f t="shared" si="3"/>
        <v>0</v>
      </c>
      <c r="N28" s="195">
        <f t="shared" si="4"/>
        <v>0</v>
      </c>
      <c r="O28" s="195">
        <f t="shared" si="5"/>
        <v>0</v>
      </c>
      <c r="P28" s="195">
        <f t="shared" si="6"/>
        <v>0</v>
      </c>
    </row>
    <row r="29" spans="1:16" ht="12.75" customHeight="1" x14ac:dyDescent="0.2">
      <c r="A29" s="148">
        <v>5</v>
      </c>
      <c r="B29" s="151" t="s">
        <v>152</v>
      </c>
      <c r="C29" s="151" t="s">
        <v>176</v>
      </c>
      <c r="D29" s="151" t="s">
        <v>782</v>
      </c>
      <c r="E29" s="153" t="s">
        <v>299</v>
      </c>
      <c r="F29" s="154" t="s">
        <v>298</v>
      </c>
      <c r="G29" s="155">
        <v>550</v>
      </c>
      <c r="H29" s="156">
        <v>1</v>
      </c>
      <c r="I29" s="193" t="str">
        <f t="shared" si="0"/>
        <v>AFP</v>
      </c>
      <c r="J29" s="200">
        <v>0</v>
      </c>
      <c r="K29" s="195">
        <f t="shared" si="1"/>
        <v>0</v>
      </c>
      <c r="L29" s="195">
        <f t="shared" si="2"/>
        <v>0</v>
      </c>
      <c r="M29" s="195">
        <f t="shared" si="3"/>
        <v>0</v>
      </c>
      <c r="N29" s="195">
        <f t="shared" si="4"/>
        <v>0</v>
      </c>
      <c r="O29" s="195">
        <f t="shared" si="5"/>
        <v>0</v>
      </c>
      <c r="P29" s="195">
        <f t="shared" si="6"/>
        <v>0</v>
      </c>
    </row>
    <row r="30" spans="1:16" ht="12.75" customHeight="1" x14ac:dyDescent="0.2">
      <c r="A30" s="148">
        <v>6</v>
      </c>
      <c r="B30" s="151" t="s">
        <v>866</v>
      </c>
      <c r="C30" s="151" t="s">
        <v>176</v>
      </c>
      <c r="D30" s="151" t="s">
        <v>782</v>
      </c>
      <c r="E30" s="153" t="s">
        <v>299</v>
      </c>
      <c r="F30" s="154" t="s">
        <v>298</v>
      </c>
      <c r="G30" s="155">
        <v>450</v>
      </c>
      <c r="H30" s="156">
        <v>1</v>
      </c>
      <c r="I30" s="193" t="str">
        <f t="shared" si="0"/>
        <v>AFP</v>
      </c>
      <c r="J30" s="200">
        <v>0</v>
      </c>
      <c r="K30" s="195">
        <f t="shared" si="1"/>
        <v>0</v>
      </c>
      <c r="L30" s="195">
        <f t="shared" si="2"/>
        <v>0</v>
      </c>
      <c r="M30" s="195">
        <f t="shared" si="3"/>
        <v>0</v>
      </c>
      <c r="N30" s="195">
        <f t="shared" si="4"/>
        <v>0</v>
      </c>
      <c r="O30" s="195">
        <f t="shared" si="5"/>
        <v>0</v>
      </c>
      <c r="P30" s="195">
        <f t="shared" si="6"/>
        <v>0</v>
      </c>
    </row>
    <row r="31" spans="1:16" ht="12.75" customHeight="1" x14ac:dyDescent="0.2">
      <c r="A31" s="148">
        <v>7</v>
      </c>
      <c r="B31" s="151" t="s">
        <v>783</v>
      </c>
      <c r="C31" s="151" t="s">
        <v>176</v>
      </c>
      <c r="D31" s="151" t="s">
        <v>446</v>
      </c>
      <c r="E31" s="153" t="s">
        <v>299</v>
      </c>
      <c r="F31" s="154" t="s">
        <v>298</v>
      </c>
      <c r="G31" s="155">
        <v>450</v>
      </c>
      <c r="H31" s="156">
        <v>1</v>
      </c>
      <c r="I31" s="193" t="str">
        <f t="shared" si="0"/>
        <v>AFP</v>
      </c>
      <c r="J31" s="200">
        <v>0</v>
      </c>
      <c r="K31" s="195">
        <f t="shared" si="1"/>
        <v>0</v>
      </c>
      <c r="L31" s="195">
        <f t="shared" si="2"/>
        <v>0</v>
      </c>
      <c r="M31" s="195">
        <f t="shared" si="3"/>
        <v>0</v>
      </c>
      <c r="N31" s="195">
        <f t="shared" si="4"/>
        <v>0</v>
      </c>
      <c r="O31" s="195">
        <f t="shared" si="5"/>
        <v>0</v>
      </c>
      <c r="P31" s="195">
        <f t="shared" si="6"/>
        <v>0</v>
      </c>
    </row>
    <row r="32" spans="1:16" ht="12.75" customHeight="1" x14ac:dyDescent="0.2">
      <c r="A32" s="148">
        <v>8</v>
      </c>
      <c r="B32" s="151" t="s">
        <v>449</v>
      </c>
      <c r="C32" s="152" t="s">
        <v>450</v>
      </c>
      <c r="D32" s="151" t="s">
        <v>451</v>
      </c>
      <c r="E32" s="153" t="s">
        <v>299</v>
      </c>
      <c r="F32" s="154" t="s">
        <v>298</v>
      </c>
      <c r="G32" s="155">
        <v>850</v>
      </c>
      <c r="H32" s="156">
        <v>1</v>
      </c>
      <c r="I32" s="193" t="str">
        <f t="shared" si="0"/>
        <v>AFP</v>
      </c>
      <c r="J32" s="200">
        <v>0</v>
      </c>
      <c r="K32" s="195">
        <f t="shared" si="1"/>
        <v>0</v>
      </c>
      <c r="L32" s="195">
        <f t="shared" si="2"/>
        <v>0</v>
      </c>
      <c r="M32" s="195">
        <f t="shared" si="3"/>
        <v>0</v>
      </c>
      <c r="N32" s="195">
        <f t="shared" si="4"/>
        <v>0</v>
      </c>
      <c r="O32" s="195">
        <f t="shared" si="5"/>
        <v>0</v>
      </c>
      <c r="P32" s="195">
        <f t="shared" si="6"/>
        <v>0</v>
      </c>
    </row>
    <row r="33" spans="1:16" ht="12.75" customHeight="1" x14ac:dyDescent="0.2">
      <c r="A33" s="148">
        <v>9</v>
      </c>
      <c r="B33" s="157" t="s">
        <v>534</v>
      </c>
      <c r="C33" s="157" t="s">
        <v>176</v>
      </c>
      <c r="D33" s="151" t="s">
        <v>451</v>
      </c>
      <c r="E33" s="153" t="s">
        <v>299</v>
      </c>
      <c r="F33" s="154" t="s">
        <v>298</v>
      </c>
      <c r="G33" s="158">
        <v>400</v>
      </c>
      <c r="H33" s="156">
        <v>1</v>
      </c>
      <c r="I33" s="193" t="str">
        <f t="shared" si="0"/>
        <v>AFP</v>
      </c>
      <c r="J33" s="200">
        <v>0</v>
      </c>
      <c r="K33" s="195">
        <f t="shared" si="1"/>
        <v>0</v>
      </c>
      <c r="L33" s="195">
        <f t="shared" si="2"/>
        <v>0</v>
      </c>
      <c r="M33" s="195">
        <f t="shared" si="3"/>
        <v>0</v>
      </c>
      <c r="N33" s="195">
        <f t="shared" si="4"/>
        <v>0</v>
      </c>
      <c r="O33" s="195">
        <f t="shared" si="5"/>
        <v>0</v>
      </c>
      <c r="P33" s="195">
        <f t="shared" si="6"/>
        <v>0</v>
      </c>
    </row>
    <row r="34" spans="1:16" ht="12.75" customHeight="1" x14ac:dyDescent="0.2">
      <c r="A34" s="148">
        <v>10</v>
      </c>
      <c r="B34" s="151" t="s">
        <v>453</v>
      </c>
      <c r="C34" s="151" t="s">
        <v>176</v>
      </c>
      <c r="D34" s="151" t="s">
        <v>452</v>
      </c>
      <c r="E34" s="153" t="s">
        <v>299</v>
      </c>
      <c r="F34" s="154" t="s">
        <v>298</v>
      </c>
      <c r="G34" s="155">
        <v>500</v>
      </c>
      <c r="H34" s="156">
        <v>1</v>
      </c>
      <c r="I34" s="193" t="str">
        <f t="shared" si="0"/>
        <v>AFP</v>
      </c>
      <c r="J34" s="200">
        <v>0</v>
      </c>
      <c r="K34" s="195">
        <f t="shared" si="1"/>
        <v>0</v>
      </c>
      <c r="L34" s="195">
        <f t="shared" si="2"/>
        <v>0</v>
      </c>
      <c r="M34" s="195">
        <f t="shared" si="3"/>
        <v>0</v>
      </c>
      <c r="N34" s="195">
        <f t="shared" si="4"/>
        <v>0</v>
      </c>
      <c r="O34" s="195">
        <f t="shared" si="5"/>
        <v>0</v>
      </c>
      <c r="P34" s="195">
        <f t="shared" si="6"/>
        <v>0</v>
      </c>
    </row>
    <row r="35" spans="1:16" ht="12.75" customHeight="1" thickBot="1" x14ac:dyDescent="0.25">
      <c r="A35" s="148"/>
      <c r="B35" s="151"/>
      <c r="C35" s="151"/>
      <c r="D35" s="151"/>
      <c r="E35" s="153"/>
      <c r="F35" s="154"/>
      <c r="G35" s="209">
        <f>SUM(G25:G34)</f>
        <v>12139</v>
      </c>
      <c r="H35" s="210"/>
      <c r="I35" s="203"/>
      <c r="J35" s="204"/>
      <c r="K35" s="209">
        <f t="shared" ref="K35:P35" si="8">SUM(K25:K34)</f>
        <v>0</v>
      </c>
      <c r="L35" s="209">
        <f t="shared" si="8"/>
        <v>0</v>
      </c>
      <c r="M35" s="209">
        <f t="shared" si="8"/>
        <v>0</v>
      </c>
      <c r="N35" s="209">
        <f t="shared" si="8"/>
        <v>0</v>
      </c>
      <c r="O35" s="209">
        <f t="shared" si="8"/>
        <v>0</v>
      </c>
      <c r="P35" s="209">
        <f t="shared" si="8"/>
        <v>0</v>
      </c>
    </row>
    <row r="36" spans="1:16" ht="12.75" customHeight="1" thickTop="1" x14ac:dyDescent="0.2">
      <c r="A36" s="148"/>
      <c r="B36" s="151"/>
      <c r="C36" s="151"/>
      <c r="D36" s="151"/>
      <c r="E36" s="153"/>
      <c r="F36" s="154"/>
      <c r="G36" s="155"/>
      <c r="H36" s="156"/>
      <c r="I36" s="193"/>
      <c r="J36" s="200"/>
      <c r="K36" s="195"/>
      <c r="L36" s="195"/>
      <c r="M36" s="195"/>
      <c r="N36" s="195"/>
      <c r="O36" s="195"/>
      <c r="P36" s="195"/>
    </row>
    <row r="37" spans="1:16" ht="12.75" customHeight="1" x14ac:dyDescent="0.2">
      <c r="A37" s="148">
        <v>1</v>
      </c>
      <c r="B37" s="151" t="s">
        <v>465</v>
      </c>
      <c r="C37" s="151" t="s">
        <v>455</v>
      </c>
      <c r="D37" s="151" t="s">
        <v>456</v>
      </c>
      <c r="E37" s="153" t="s">
        <v>300</v>
      </c>
      <c r="F37" s="154" t="s">
        <v>298</v>
      </c>
      <c r="G37" s="155">
        <v>1150</v>
      </c>
      <c r="H37" s="156">
        <v>1</v>
      </c>
      <c r="I37" s="193" t="str">
        <f t="shared" si="0"/>
        <v>AFP</v>
      </c>
      <c r="J37" s="200">
        <v>0</v>
      </c>
      <c r="K37" s="195">
        <f t="shared" si="1"/>
        <v>0</v>
      </c>
      <c r="L37" s="195">
        <f t="shared" si="2"/>
        <v>0</v>
      </c>
      <c r="M37" s="195">
        <f t="shared" si="3"/>
        <v>0</v>
      </c>
      <c r="N37" s="195">
        <f t="shared" si="4"/>
        <v>0</v>
      </c>
      <c r="O37" s="195">
        <f>IF(H37=3,K37*O33,0)</f>
        <v>0</v>
      </c>
      <c r="P37" s="195">
        <f t="shared" si="6"/>
        <v>0</v>
      </c>
    </row>
    <row r="38" spans="1:16" ht="12.75" customHeight="1" x14ac:dyDescent="0.2">
      <c r="A38" s="148">
        <v>2</v>
      </c>
      <c r="B38" s="151" t="s">
        <v>68</v>
      </c>
      <c r="C38" s="151" t="s">
        <v>176</v>
      </c>
      <c r="D38" s="151" t="s">
        <v>456</v>
      </c>
      <c r="E38" s="153" t="s">
        <v>300</v>
      </c>
      <c r="F38" s="154" t="s">
        <v>298</v>
      </c>
      <c r="G38" s="155">
        <v>500</v>
      </c>
      <c r="H38" s="156">
        <v>1</v>
      </c>
      <c r="I38" s="193" t="str">
        <f t="shared" si="0"/>
        <v>AFP</v>
      </c>
      <c r="J38" s="200">
        <v>0</v>
      </c>
      <c r="K38" s="195">
        <f t="shared" si="1"/>
        <v>0</v>
      </c>
      <c r="L38" s="195">
        <f t="shared" si="2"/>
        <v>0</v>
      </c>
      <c r="M38" s="195">
        <f t="shared" si="3"/>
        <v>0</v>
      </c>
      <c r="N38" s="195">
        <f t="shared" si="4"/>
        <v>0</v>
      </c>
      <c r="O38" s="195">
        <f>IF(H38=3,K38*O34,0)</f>
        <v>0</v>
      </c>
      <c r="P38" s="195">
        <f t="shared" si="6"/>
        <v>0</v>
      </c>
    </row>
    <row r="39" spans="1:16" ht="12.75" customHeight="1" x14ac:dyDescent="0.2">
      <c r="A39" s="148">
        <v>3</v>
      </c>
      <c r="B39" s="151" t="s">
        <v>457</v>
      </c>
      <c r="C39" s="151" t="s">
        <v>176</v>
      </c>
      <c r="D39" s="151" t="s">
        <v>456</v>
      </c>
      <c r="E39" s="153" t="s">
        <v>300</v>
      </c>
      <c r="F39" s="154" t="s">
        <v>298</v>
      </c>
      <c r="G39" s="155">
        <v>500</v>
      </c>
      <c r="H39" s="156">
        <v>1</v>
      </c>
      <c r="I39" s="193" t="str">
        <f t="shared" si="0"/>
        <v>AFP</v>
      </c>
      <c r="J39" s="200">
        <v>0</v>
      </c>
      <c r="K39" s="195">
        <f t="shared" si="1"/>
        <v>0</v>
      </c>
      <c r="L39" s="195">
        <f t="shared" si="2"/>
        <v>0</v>
      </c>
      <c r="M39" s="195">
        <f t="shared" si="3"/>
        <v>0</v>
      </c>
      <c r="N39" s="195">
        <f t="shared" si="4"/>
        <v>0</v>
      </c>
      <c r="O39" s="195">
        <f t="shared" si="5"/>
        <v>0</v>
      </c>
      <c r="P39" s="195">
        <f t="shared" si="6"/>
        <v>0</v>
      </c>
    </row>
    <row r="40" spans="1:16" ht="12.75" customHeight="1" x14ac:dyDescent="0.2">
      <c r="A40" s="148">
        <v>4</v>
      </c>
      <c r="B40" s="151" t="s">
        <v>153</v>
      </c>
      <c r="C40" s="151" t="s">
        <v>176</v>
      </c>
      <c r="D40" s="151" t="s">
        <v>456</v>
      </c>
      <c r="E40" s="153" t="s">
        <v>300</v>
      </c>
      <c r="F40" s="154" t="s">
        <v>298</v>
      </c>
      <c r="G40" s="155">
        <v>500</v>
      </c>
      <c r="H40" s="156">
        <v>1</v>
      </c>
      <c r="I40" s="193" t="str">
        <f t="shared" si="0"/>
        <v>AFP</v>
      </c>
      <c r="J40" s="200">
        <v>0</v>
      </c>
      <c r="K40" s="195">
        <f t="shared" si="1"/>
        <v>0</v>
      </c>
      <c r="L40" s="195">
        <f t="shared" si="2"/>
        <v>0</v>
      </c>
      <c r="M40" s="195">
        <f t="shared" si="3"/>
        <v>0</v>
      </c>
      <c r="N40" s="195">
        <f t="shared" si="4"/>
        <v>0</v>
      </c>
      <c r="O40" s="195">
        <f t="shared" si="5"/>
        <v>0</v>
      </c>
      <c r="P40" s="195">
        <f t="shared" si="6"/>
        <v>0</v>
      </c>
    </row>
    <row r="41" spans="1:16" ht="12.75" customHeight="1" x14ac:dyDescent="0.2">
      <c r="A41" s="148">
        <v>5</v>
      </c>
      <c r="B41" s="151" t="s">
        <v>49</v>
      </c>
      <c r="C41" s="151" t="s">
        <v>176</v>
      </c>
      <c r="D41" s="151" t="s">
        <v>456</v>
      </c>
      <c r="E41" s="153" t="s">
        <v>300</v>
      </c>
      <c r="F41" s="154" t="s">
        <v>298</v>
      </c>
      <c r="G41" s="155">
        <v>600</v>
      </c>
      <c r="H41" s="156">
        <v>1</v>
      </c>
      <c r="I41" s="193" t="str">
        <f t="shared" si="0"/>
        <v>AFP</v>
      </c>
      <c r="J41" s="200">
        <v>0</v>
      </c>
      <c r="K41" s="195">
        <f t="shared" si="1"/>
        <v>0</v>
      </c>
      <c r="L41" s="195">
        <f t="shared" si="2"/>
        <v>0</v>
      </c>
      <c r="M41" s="195">
        <f t="shared" si="3"/>
        <v>0</v>
      </c>
      <c r="N41" s="195">
        <f t="shared" si="4"/>
        <v>0</v>
      </c>
      <c r="O41" s="195">
        <f t="shared" si="5"/>
        <v>0</v>
      </c>
      <c r="P41" s="195">
        <f t="shared" si="6"/>
        <v>0</v>
      </c>
    </row>
    <row r="42" spans="1:16" ht="12.75" customHeight="1" x14ac:dyDescent="0.2">
      <c r="A42" s="148">
        <v>6</v>
      </c>
      <c r="B42" s="151" t="s">
        <v>154</v>
      </c>
      <c r="C42" s="151" t="s">
        <v>460</v>
      </c>
      <c r="D42" s="151" t="s">
        <v>459</v>
      </c>
      <c r="E42" s="153" t="s">
        <v>300</v>
      </c>
      <c r="F42" s="154" t="s">
        <v>298</v>
      </c>
      <c r="G42" s="155">
        <v>1250</v>
      </c>
      <c r="H42" s="156">
        <v>1</v>
      </c>
      <c r="I42" s="193" t="str">
        <f t="shared" si="0"/>
        <v>AFP</v>
      </c>
      <c r="J42" s="200">
        <v>0</v>
      </c>
      <c r="K42" s="195">
        <f t="shared" si="1"/>
        <v>0</v>
      </c>
      <c r="L42" s="195">
        <f t="shared" si="2"/>
        <v>0</v>
      </c>
      <c r="M42" s="195">
        <f t="shared" si="3"/>
        <v>0</v>
      </c>
      <c r="N42" s="195">
        <f t="shared" si="4"/>
        <v>0</v>
      </c>
      <c r="O42" s="195">
        <f t="shared" si="5"/>
        <v>0</v>
      </c>
      <c r="P42" s="195">
        <f t="shared" si="6"/>
        <v>0</v>
      </c>
    </row>
    <row r="43" spans="1:16" ht="12.75" customHeight="1" x14ac:dyDescent="0.2">
      <c r="A43" s="148">
        <v>7</v>
      </c>
      <c r="B43" s="159" t="s">
        <v>67</v>
      </c>
      <c r="C43" s="151" t="s">
        <v>176</v>
      </c>
      <c r="D43" s="151" t="s">
        <v>459</v>
      </c>
      <c r="E43" s="153" t="s">
        <v>300</v>
      </c>
      <c r="F43" s="154" t="s">
        <v>298</v>
      </c>
      <c r="G43" s="155">
        <v>500</v>
      </c>
      <c r="H43" s="156">
        <v>1</v>
      </c>
      <c r="I43" s="193" t="str">
        <f t="shared" si="0"/>
        <v>AFP</v>
      </c>
      <c r="J43" s="200">
        <v>0</v>
      </c>
      <c r="K43" s="195">
        <f t="shared" si="1"/>
        <v>0</v>
      </c>
      <c r="L43" s="195">
        <f t="shared" si="2"/>
        <v>0</v>
      </c>
      <c r="M43" s="195">
        <f t="shared" si="3"/>
        <v>0</v>
      </c>
      <c r="N43" s="195">
        <f t="shared" si="4"/>
        <v>0</v>
      </c>
      <c r="O43" s="195" t="s">
        <v>599</v>
      </c>
      <c r="P43" s="195">
        <f t="shared" si="6"/>
        <v>0</v>
      </c>
    </row>
    <row r="44" spans="1:16" ht="12.75" customHeight="1" x14ac:dyDescent="0.2">
      <c r="A44" s="148">
        <v>8</v>
      </c>
      <c r="B44" s="151" t="s">
        <v>71</v>
      </c>
      <c r="C44" s="151" t="s">
        <v>176</v>
      </c>
      <c r="D44" s="151" t="s">
        <v>459</v>
      </c>
      <c r="E44" s="153" t="s">
        <v>300</v>
      </c>
      <c r="F44" s="154" t="s">
        <v>298</v>
      </c>
      <c r="G44" s="155">
        <v>457.54</v>
      </c>
      <c r="H44" s="156">
        <v>2</v>
      </c>
      <c r="I44" s="193" t="str">
        <f t="shared" si="0"/>
        <v>INPEP</v>
      </c>
      <c r="J44" s="200">
        <v>0</v>
      </c>
      <c r="K44" s="195">
        <f t="shared" si="1"/>
        <v>0</v>
      </c>
      <c r="L44" s="195">
        <f t="shared" si="2"/>
        <v>0</v>
      </c>
      <c r="M44" s="195">
        <f t="shared" si="3"/>
        <v>0</v>
      </c>
      <c r="N44" s="195">
        <f t="shared" si="4"/>
        <v>0</v>
      </c>
      <c r="O44" s="195">
        <f t="shared" si="5"/>
        <v>0</v>
      </c>
      <c r="P44" s="195">
        <f t="shared" si="6"/>
        <v>0</v>
      </c>
    </row>
    <row r="45" spans="1:16" ht="12.75" customHeight="1" x14ac:dyDescent="0.2">
      <c r="A45" s="148">
        <v>9</v>
      </c>
      <c r="B45" s="151" t="s">
        <v>42</v>
      </c>
      <c r="C45" s="151" t="s">
        <v>176</v>
      </c>
      <c r="D45" s="151" t="s">
        <v>459</v>
      </c>
      <c r="E45" s="153" t="s">
        <v>300</v>
      </c>
      <c r="F45" s="154" t="s">
        <v>298</v>
      </c>
      <c r="G45" s="155">
        <v>500</v>
      </c>
      <c r="H45" s="156">
        <v>1</v>
      </c>
      <c r="I45" s="193" t="str">
        <f t="shared" si="0"/>
        <v>AFP</v>
      </c>
      <c r="J45" s="200">
        <v>0</v>
      </c>
      <c r="K45" s="195">
        <f t="shared" si="1"/>
        <v>0</v>
      </c>
      <c r="L45" s="195">
        <f t="shared" si="2"/>
        <v>0</v>
      </c>
      <c r="M45" s="195">
        <f t="shared" si="3"/>
        <v>0</v>
      </c>
      <c r="N45" s="195">
        <f t="shared" si="4"/>
        <v>0</v>
      </c>
      <c r="O45" s="195">
        <f t="shared" si="5"/>
        <v>0</v>
      </c>
      <c r="P45" s="195">
        <f t="shared" si="6"/>
        <v>0</v>
      </c>
    </row>
    <row r="46" spans="1:16" ht="12.75" customHeight="1" x14ac:dyDescent="0.2">
      <c r="A46" s="148">
        <v>10</v>
      </c>
      <c r="B46" s="151" t="s">
        <v>862</v>
      </c>
      <c r="C46" s="152" t="s">
        <v>176</v>
      </c>
      <c r="D46" s="151" t="s">
        <v>459</v>
      </c>
      <c r="E46" s="153" t="s">
        <v>300</v>
      </c>
      <c r="F46" s="154" t="s">
        <v>298</v>
      </c>
      <c r="G46" s="155">
        <v>500</v>
      </c>
      <c r="H46" s="156">
        <v>1</v>
      </c>
      <c r="I46" s="193" t="str">
        <f t="shared" si="0"/>
        <v>AFP</v>
      </c>
      <c r="J46" s="200">
        <v>0</v>
      </c>
      <c r="K46" s="195">
        <f t="shared" si="1"/>
        <v>0</v>
      </c>
      <c r="L46" s="195">
        <f t="shared" si="2"/>
        <v>0</v>
      </c>
      <c r="M46" s="195">
        <f t="shared" si="3"/>
        <v>0</v>
      </c>
      <c r="N46" s="195">
        <f t="shared" si="4"/>
        <v>0</v>
      </c>
      <c r="O46" s="195">
        <f t="shared" si="5"/>
        <v>0</v>
      </c>
      <c r="P46" s="195">
        <f t="shared" si="6"/>
        <v>0</v>
      </c>
    </row>
    <row r="47" spans="1:16" ht="12.75" customHeight="1" x14ac:dyDescent="0.2">
      <c r="A47" s="148">
        <v>11</v>
      </c>
      <c r="B47" s="151" t="s">
        <v>785</v>
      </c>
      <c r="C47" s="152" t="s">
        <v>176</v>
      </c>
      <c r="D47" s="151" t="s">
        <v>459</v>
      </c>
      <c r="E47" s="153" t="s">
        <v>300</v>
      </c>
      <c r="F47" s="154" t="s">
        <v>298</v>
      </c>
      <c r="G47" s="155">
        <v>450</v>
      </c>
      <c r="H47" s="156">
        <v>1</v>
      </c>
      <c r="I47" s="193" t="str">
        <f t="shared" si="0"/>
        <v>AFP</v>
      </c>
      <c r="J47" s="200">
        <v>0</v>
      </c>
      <c r="K47" s="195">
        <f t="shared" si="1"/>
        <v>0</v>
      </c>
      <c r="L47" s="195">
        <f t="shared" si="2"/>
        <v>0</v>
      </c>
      <c r="M47" s="195">
        <f t="shared" si="3"/>
        <v>0</v>
      </c>
      <c r="N47" s="195">
        <f t="shared" si="4"/>
        <v>0</v>
      </c>
      <c r="O47" s="195">
        <f t="shared" si="5"/>
        <v>0</v>
      </c>
      <c r="P47" s="195">
        <f t="shared" si="6"/>
        <v>0</v>
      </c>
    </row>
    <row r="48" spans="1:16" ht="12.75" customHeight="1" x14ac:dyDescent="0.2">
      <c r="A48" s="148">
        <v>12</v>
      </c>
      <c r="B48" s="151" t="s">
        <v>72</v>
      </c>
      <c r="C48" s="152" t="s">
        <v>661</v>
      </c>
      <c r="D48" s="151" t="s">
        <v>461</v>
      </c>
      <c r="E48" s="153" t="s">
        <v>300</v>
      </c>
      <c r="F48" s="154" t="s">
        <v>298</v>
      </c>
      <c r="G48" s="155">
        <v>1100</v>
      </c>
      <c r="H48" s="156">
        <v>1</v>
      </c>
      <c r="I48" s="193" t="str">
        <f t="shared" si="0"/>
        <v>AFP</v>
      </c>
      <c r="J48" s="200">
        <v>0</v>
      </c>
      <c r="K48" s="195">
        <f t="shared" si="1"/>
        <v>0</v>
      </c>
      <c r="L48" s="195">
        <f t="shared" si="2"/>
        <v>0</v>
      </c>
      <c r="M48" s="195">
        <f t="shared" si="3"/>
        <v>0</v>
      </c>
      <c r="N48" s="195">
        <f t="shared" si="4"/>
        <v>0</v>
      </c>
      <c r="O48" s="195">
        <f t="shared" si="5"/>
        <v>0</v>
      </c>
      <c r="P48" s="195">
        <f t="shared" si="6"/>
        <v>0</v>
      </c>
    </row>
    <row r="49" spans="1:16" ht="12.75" customHeight="1" x14ac:dyDescent="0.2">
      <c r="A49" s="148">
        <v>13</v>
      </c>
      <c r="B49" s="151" t="s">
        <v>462</v>
      </c>
      <c r="C49" s="151" t="s">
        <v>463</v>
      </c>
      <c r="D49" s="151" t="s">
        <v>461</v>
      </c>
      <c r="E49" s="153" t="s">
        <v>300</v>
      </c>
      <c r="F49" s="154" t="s">
        <v>298</v>
      </c>
      <c r="G49" s="155">
        <v>425</v>
      </c>
      <c r="H49" s="156">
        <v>1</v>
      </c>
      <c r="I49" s="193" t="str">
        <f t="shared" si="0"/>
        <v>AFP</v>
      </c>
      <c r="J49" s="200">
        <v>0</v>
      </c>
      <c r="K49" s="195">
        <f t="shared" si="1"/>
        <v>0</v>
      </c>
      <c r="L49" s="195">
        <f t="shared" si="2"/>
        <v>0</v>
      </c>
      <c r="M49" s="195">
        <f t="shared" si="3"/>
        <v>0</v>
      </c>
      <c r="N49" s="195">
        <f t="shared" si="4"/>
        <v>0</v>
      </c>
      <c r="O49" s="195">
        <f t="shared" si="5"/>
        <v>0</v>
      </c>
      <c r="P49" s="195">
        <f t="shared" si="6"/>
        <v>0</v>
      </c>
    </row>
    <row r="50" spans="1:16" ht="12.75" customHeight="1" x14ac:dyDescent="0.2">
      <c r="A50" s="148">
        <v>14</v>
      </c>
      <c r="B50" s="151" t="s">
        <v>74</v>
      </c>
      <c r="C50" s="151" t="s">
        <v>463</v>
      </c>
      <c r="D50" s="151" t="s">
        <v>461</v>
      </c>
      <c r="E50" s="153" t="s">
        <v>300</v>
      </c>
      <c r="F50" s="154" t="s">
        <v>298</v>
      </c>
      <c r="G50" s="155">
        <v>450</v>
      </c>
      <c r="H50" s="156">
        <v>1</v>
      </c>
      <c r="I50" s="193" t="str">
        <f t="shared" si="0"/>
        <v>AFP</v>
      </c>
      <c r="J50" s="200">
        <v>0</v>
      </c>
      <c r="K50" s="195">
        <f t="shared" si="1"/>
        <v>0</v>
      </c>
      <c r="L50" s="195">
        <f t="shared" si="2"/>
        <v>0</v>
      </c>
      <c r="M50" s="195">
        <f t="shared" si="3"/>
        <v>0</v>
      </c>
      <c r="N50" s="195">
        <f t="shared" si="4"/>
        <v>0</v>
      </c>
      <c r="O50" s="195">
        <f t="shared" si="5"/>
        <v>0</v>
      </c>
      <c r="P50" s="195">
        <f t="shared" si="6"/>
        <v>0</v>
      </c>
    </row>
    <row r="51" spans="1:16" ht="12.75" customHeight="1" x14ac:dyDescent="0.2">
      <c r="A51" s="148">
        <v>15</v>
      </c>
      <c r="B51" s="151" t="s">
        <v>156</v>
      </c>
      <c r="C51" s="151" t="s">
        <v>464</v>
      </c>
      <c r="D51" s="151" t="s">
        <v>461</v>
      </c>
      <c r="E51" s="153" t="s">
        <v>300</v>
      </c>
      <c r="F51" s="154" t="s">
        <v>298</v>
      </c>
      <c r="G51" s="155">
        <v>425</v>
      </c>
      <c r="H51" s="156">
        <v>1</v>
      </c>
      <c r="I51" s="193" t="str">
        <f t="shared" si="0"/>
        <v>AFP</v>
      </c>
      <c r="J51" s="200">
        <v>0</v>
      </c>
      <c r="K51" s="195">
        <f t="shared" si="1"/>
        <v>0</v>
      </c>
      <c r="L51" s="195">
        <f t="shared" si="2"/>
        <v>0</v>
      </c>
      <c r="M51" s="195">
        <f t="shared" si="3"/>
        <v>0</v>
      </c>
      <c r="N51" s="195">
        <f t="shared" si="4"/>
        <v>0</v>
      </c>
      <c r="O51" s="195">
        <f t="shared" si="5"/>
        <v>0</v>
      </c>
      <c r="P51" s="195">
        <f t="shared" si="6"/>
        <v>0</v>
      </c>
    </row>
    <row r="52" spans="1:16" ht="12.75" customHeight="1" x14ac:dyDescent="0.2">
      <c r="A52" s="148">
        <v>16</v>
      </c>
      <c r="B52" s="157" t="s">
        <v>537</v>
      </c>
      <c r="C52" s="151" t="s">
        <v>464</v>
      </c>
      <c r="D52" s="151" t="s">
        <v>461</v>
      </c>
      <c r="E52" s="153" t="s">
        <v>300</v>
      </c>
      <c r="F52" s="154" t="s">
        <v>298</v>
      </c>
      <c r="G52" s="158">
        <v>425</v>
      </c>
      <c r="H52" s="156">
        <v>1</v>
      </c>
      <c r="I52" s="193" t="str">
        <f t="shared" si="0"/>
        <v>AFP</v>
      </c>
      <c r="J52" s="200">
        <v>0</v>
      </c>
      <c r="K52" s="195">
        <f t="shared" si="1"/>
        <v>0</v>
      </c>
      <c r="L52" s="195">
        <f t="shared" si="2"/>
        <v>0</v>
      </c>
      <c r="M52" s="195">
        <f t="shared" si="3"/>
        <v>0</v>
      </c>
      <c r="N52" s="195">
        <f t="shared" si="4"/>
        <v>0</v>
      </c>
      <c r="O52" s="195">
        <f t="shared" si="5"/>
        <v>0</v>
      </c>
      <c r="P52" s="195">
        <f t="shared" si="6"/>
        <v>0</v>
      </c>
    </row>
    <row r="53" spans="1:16" ht="12.75" customHeight="1" x14ac:dyDescent="0.2">
      <c r="A53" s="148">
        <v>17</v>
      </c>
      <c r="B53" s="151" t="s">
        <v>784</v>
      </c>
      <c r="C53" s="151" t="s">
        <v>176</v>
      </c>
      <c r="D53" s="151" t="s">
        <v>461</v>
      </c>
      <c r="E53" s="153" t="s">
        <v>300</v>
      </c>
      <c r="F53" s="154" t="s">
        <v>298</v>
      </c>
      <c r="G53" s="155">
        <v>425</v>
      </c>
      <c r="H53" s="156">
        <v>1</v>
      </c>
      <c r="I53" s="193" t="str">
        <f t="shared" si="0"/>
        <v>AFP</v>
      </c>
      <c r="J53" s="200">
        <v>0</v>
      </c>
      <c r="K53" s="195">
        <f t="shared" si="1"/>
        <v>0</v>
      </c>
      <c r="L53" s="195">
        <f t="shared" si="2"/>
        <v>0</v>
      </c>
      <c r="M53" s="195">
        <f t="shared" si="3"/>
        <v>0</v>
      </c>
      <c r="N53" s="195">
        <f t="shared" si="4"/>
        <v>0</v>
      </c>
      <c r="O53" s="195">
        <f t="shared" si="5"/>
        <v>0</v>
      </c>
      <c r="P53" s="195">
        <f t="shared" si="6"/>
        <v>0</v>
      </c>
    </row>
    <row r="54" spans="1:16" ht="12.75" customHeight="1" x14ac:dyDescent="0.2">
      <c r="A54" s="148">
        <v>18</v>
      </c>
      <c r="B54" s="151" t="s">
        <v>73</v>
      </c>
      <c r="C54" s="151" t="s">
        <v>176</v>
      </c>
      <c r="D54" s="151" t="s">
        <v>461</v>
      </c>
      <c r="E54" s="153" t="s">
        <v>300</v>
      </c>
      <c r="F54" s="154" t="s">
        <v>298</v>
      </c>
      <c r="G54" s="155">
        <v>425</v>
      </c>
      <c r="H54" s="156">
        <v>1</v>
      </c>
      <c r="I54" s="193" t="str">
        <f t="shared" si="0"/>
        <v>AFP</v>
      </c>
      <c r="J54" s="200">
        <v>0</v>
      </c>
      <c r="K54" s="195">
        <f t="shared" si="1"/>
        <v>0</v>
      </c>
      <c r="L54" s="195">
        <f t="shared" si="2"/>
        <v>0</v>
      </c>
      <c r="M54" s="195">
        <f t="shared" si="3"/>
        <v>0</v>
      </c>
      <c r="N54" s="195">
        <f t="shared" si="4"/>
        <v>0</v>
      </c>
      <c r="O54" s="195">
        <f t="shared" si="5"/>
        <v>0</v>
      </c>
      <c r="P54" s="195">
        <f t="shared" si="6"/>
        <v>0</v>
      </c>
    </row>
    <row r="55" spans="1:16" ht="12.75" customHeight="1" thickBot="1" x14ac:dyDescent="0.25">
      <c r="A55" s="148"/>
      <c r="B55" s="151"/>
      <c r="C55" s="151"/>
      <c r="D55" s="151"/>
      <c r="E55" s="153"/>
      <c r="F55" s="154"/>
      <c r="G55" s="209">
        <f>SUM(G37:G54)</f>
        <v>10582.54</v>
      </c>
      <c r="H55" s="210"/>
      <c r="I55" s="203"/>
      <c r="J55" s="204"/>
      <c r="K55" s="209">
        <f t="shared" ref="K55:P55" si="9">SUM(K37:K54)</f>
        <v>0</v>
      </c>
      <c r="L55" s="209">
        <f t="shared" si="9"/>
        <v>0</v>
      </c>
      <c r="M55" s="209">
        <f t="shared" si="9"/>
        <v>0</v>
      </c>
      <c r="N55" s="209">
        <f t="shared" si="9"/>
        <v>0</v>
      </c>
      <c r="O55" s="209">
        <f t="shared" si="9"/>
        <v>0</v>
      </c>
      <c r="P55" s="209">
        <f t="shared" si="9"/>
        <v>0</v>
      </c>
    </row>
    <row r="56" spans="1:16" ht="12.75" customHeight="1" thickTop="1" x14ac:dyDescent="0.2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</row>
    <row r="57" spans="1:16" ht="12.75" customHeight="1" x14ac:dyDescent="0.2">
      <c r="A57" s="148">
        <v>1</v>
      </c>
      <c r="B57" s="151" t="s">
        <v>891</v>
      </c>
      <c r="C57" s="151" t="s">
        <v>176</v>
      </c>
      <c r="D57" s="151" t="s">
        <v>456</v>
      </c>
      <c r="E57" s="153" t="s">
        <v>300</v>
      </c>
      <c r="F57" s="154">
        <v>51201</v>
      </c>
      <c r="G57" s="155">
        <v>350</v>
      </c>
      <c r="H57" s="156">
        <v>1</v>
      </c>
      <c r="I57" s="193" t="str">
        <f t="shared" si="0"/>
        <v>AFP</v>
      </c>
      <c r="J57" s="200">
        <v>0</v>
      </c>
      <c r="K57" s="195">
        <f t="shared" si="1"/>
        <v>0</v>
      </c>
      <c r="L57" s="195">
        <f t="shared" si="2"/>
        <v>0</v>
      </c>
      <c r="M57" s="195">
        <f t="shared" si="3"/>
        <v>0</v>
      </c>
      <c r="N57" s="195">
        <f t="shared" si="4"/>
        <v>0</v>
      </c>
      <c r="O57" s="195">
        <f>IF(H57=3,K57*O54,0)</f>
        <v>0</v>
      </c>
      <c r="P57" s="195">
        <f t="shared" si="6"/>
        <v>0</v>
      </c>
    </row>
    <row r="58" spans="1:16" ht="12.75" customHeight="1" x14ac:dyDescent="0.2">
      <c r="A58" s="148">
        <v>2</v>
      </c>
      <c r="B58" s="151" t="s">
        <v>681</v>
      </c>
      <c r="C58" s="151" t="s">
        <v>176</v>
      </c>
      <c r="D58" s="151" t="s">
        <v>461</v>
      </c>
      <c r="E58" s="153" t="s">
        <v>300</v>
      </c>
      <c r="F58" s="154">
        <v>51201</v>
      </c>
      <c r="G58" s="155">
        <v>300</v>
      </c>
      <c r="H58" s="156">
        <v>1</v>
      </c>
      <c r="I58" s="193" t="str">
        <f>VLOOKUP(H58,$BE$1:$BF$4,2)</f>
        <v>AFP</v>
      </c>
      <c r="J58" s="200">
        <v>0</v>
      </c>
      <c r="K58" s="195">
        <f>IF(J58=1,(G58/2)*0.3,0)</f>
        <v>0</v>
      </c>
      <c r="L58" s="195">
        <f>IF(H58=1,K58*$L$7,0)</f>
        <v>0</v>
      </c>
      <c r="M58" s="195">
        <f>IF(H58=2,K58*$M$7,0)</f>
        <v>0</v>
      </c>
      <c r="N58" s="195">
        <f>K58*$N$7</f>
        <v>0</v>
      </c>
      <c r="O58" s="195">
        <f>IF(H58=3,K58*O53,0)</f>
        <v>0</v>
      </c>
      <c r="P58" s="195">
        <f>IF(J58=1,G58/2,0)</f>
        <v>0</v>
      </c>
    </row>
    <row r="59" spans="1:16" ht="12.75" customHeight="1" thickBot="1" x14ac:dyDescent="0.25">
      <c r="A59" s="148"/>
      <c r="B59" s="151"/>
      <c r="C59" s="151"/>
      <c r="D59" s="151"/>
      <c r="E59" s="153"/>
      <c r="F59" s="154"/>
      <c r="G59" s="209">
        <f>SUM(G57:G58)</f>
        <v>650</v>
      </c>
      <c r="H59" s="210"/>
      <c r="I59" s="203"/>
      <c r="J59" s="204"/>
      <c r="K59" s="209">
        <f t="shared" ref="K59:P59" si="10">SUM(K57:K58)</f>
        <v>0</v>
      </c>
      <c r="L59" s="209">
        <f t="shared" si="10"/>
        <v>0</v>
      </c>
      <c r="M59" s="209">
        <f t="shared" si="10"/>
        <v>0</v>
      </c>
      <c r="N59" s="209">
        <f t="shared" si="10"/>
        <v>0</v>
      </c>
      <c r="O59" s="209">
        <f t="shared" si="10"/>
        <v>0</v>
      </c>
      <c r="P59" s="209">
        <f t="shared" si="10"/>
        <v>0</v>
      </c>
    </row>
    <row r="60" spans="1:16" ht="12.75" customHeight="1" thickTop="1" x14ac:dyDescent="0.2">
      <c r="A60" s="148"/>
      <c r="B60" s="151"/>
      <c r="C60" s="151"/>
      <c r="D60" s="151"/>
      <c r="E60" s="153"/>
      <c r="F60" s="154"/>
      <c r="G60" s="155"/>
      <c r="H60" s="156"/>
      <c r="I60" s="193"/>
      <c r="J60" s="200"/>
      <c r="K60" s="195"/>
      <c r="L60" s="195"/>
      <c r="M60" s="195"/>
      <c r="N60" s="195"/>
      <c r="O60" s="195"/>
      <c r="P60" s="195"/>
    </row>
    <row r="61" spans="1:16" ht="12.75" customHeight="1" x14ac:dyDescent="0.2">
      <c r="A61" s="148">
        <v>1</v>
      </c>
      <c r="B61" s="151" t="s">
        <v>157</v>
      </c>
      <c r="C61" s="160" t="s">
        <v>661</v>
      </c>
      <c r="D61" s="151" t="s">
        <v>786</v>
      </c>
      <c r="E61" s="153" t="s">
        <v>261</v>
      </c>
      <c r="F61" s="154" t="s">
        <v>298</v>
      </c>
      <c r="G61" s="155">
        <v>1350</v>
      </c>
      <c r="H61" s="156">
        <v>1</v>
      </c>
      <c r="I61" s="193" t="str">
        <f t="shared" si="0"/>
        <v>AFP</v>
      </c>
      <c r="J61" s="200">
        <v>0</v>
      </c>
      <c r="K61" s="195">
        <f t="shared" si="1"/>
        <v>0</v>
      </c>
      <c r="L61" s="195">
        <f t="shared" si="2"/>
        <v>0</v>
      </c>
      <c r="M61" s="195">
        <f t="shared" si="3"/>
        <v>0</v>
      </c>
      <c r="N61" s="195">
        <f t="shared" si="4"/>
        <v>0</v>
      </c>
      <c r="O61" s="195">
        <f>IF(H61=3,K61*O58,0)</f>
        <v>0</v>
      </c>
      <c r="P61" s="195">
        <f t="shared" si="6"/>
        <v>0</v>
      </c>
    </row>
    <row r="62" spans="1:16" ht="12.75" customHeight="1" x14ac:dyDescent="0.2">
      <c r="A62" s="148">
        <v>2</v>
      </c>
      <c r="B62" s="151" t="s">
        <v>75</v>
      </c>
      <c r="C62" s="151" t="s">
        <v>176</v>
      </c>
      <c r="D62" s="151" t="s">
        <v>786</v>
      </c>
      <c r="E62" s="153" t="s">
        <v>261</v>
      </c>
      <c r="F62" s="154" t="s">
        <v>298</v>
      </c>
      <c r="G62" s="155">
        <v>700</v>
      </c>
      <c r="H62" s="156">
        <v>1</v>
      </c>
      <c r="I62" s="193" t="str">
        <f t="shared" si="0"/>
        <v>AFP</v>
      </c>
      <c r="J62" s="200">
        <v>0</v>
      </c>
      <c r="K62" s="195">
        <f t="shared" si="1"/>
        <v>0</v>
      </c>
      <c r="L62" s="195">
        <f t="shared" si="2"/>
        <v>0</v>
      </c>
      <c r="M62" s="195">
        <f t="shared" si="3"/>
        <v>0</v>
      </c>
      <c r="N62" s="195">
        <f t="shared" si="4"/>
        <v>0</v>
      </c>
      <c r="O62" s="195">
        <f>IF(H62=3,K62*O57,0)</f>
        <v>0</v>
      </c>
      <c r="P62" s="195">
        <f t="shared" si="6"/>
        <v>0</v>
      </c>
    </row>
    <row r="63" spans="1:16" ht="12.75" customHeight="1" x14ac:dyDescent="0.2">
      <c r="A63" s="148">
        <v>3</v>
      </c>
      <c r="B63" s="151" t="s">
        <v>466</v>
      </c>
      <c r="C63" s="151" t="s">
        <v>176</v>
      </c>
      <c r="D63" s="151" t="s">
        <v>786</v>
      </c>
      <c r="E63" s="153" t="s">
        <v>261</v>
      </c>
      <c r="F63" s="154" t="s">
        <v>298</v>
      </c>
      <c r="G63" s="155">
        <v>600</v>
      </c>
      <c r="H63" s="156">
        <v>1</v>
      </c>
      <c r="I63" s="193" t="str">
        <f t="shared" si="0"/>
        <v>AFP</v>
      </c>
      <c r="J63" s="200">
        <v>0</v>
      </c>
      <c r="K63" s="195">
        <f t="shared" si="1"/>
        <v>0</v>
      </c>
      <c r="L63" s="195">
        <f t="shared" si="2"/>
        <v>0</v>
      </c>
      <c r="M63" s="195">
        <f t="shared" si="3"/>
        <v>0</v>
      </c>
      <c r="N63" s="195">
        <f t="shared" si="4"/>
        <v>0</v>
      </c>
      <c r="O63" s="195">
        <f t="shared" si="5"/>
        <v>0</v>
      </c>
      <c r="P63" s="195">
        <f t="shared" si="6"/>
        <v>0</v>
      </c>
    </row>
    <row r="64" spans="1:16" ht="12.75" customHeight="1" x14ac:dyDescent="0.2">
      <c r="A64" s="148">
        <v>4</v>
      </c>
      <c r="B64" s="151" t="s">
        <v>158</v>
      </c>
      <c r="C64" s="151" t="s">
        <v>176</v>
      </c>
      <c r="D64" s="151" t="s">
        <v>786</v>
      </c>
      <c r="E64" s="153" t="s">
        <v>261</v>
      </c>
      <c r="F64" s="154" t="s">
        <v>298</v>
      </c>
      <c r="G64" s="155">
        <v>400</v>
      </c>
      <c r="H64" s="156">
        <v>1</v>
      </c>
      <c r="I64" s="193" t="str">
        <f t="shared" si="0"/>
        <v>AFP</v>
      </c>
      <c r="J64" s="200">
        <v>0</v>
      </c>
      <c r="K64" s="195">
        <f t="shared" si="1"/>
        <v>0</v>
      </c>
      <c r="L64" s="195">
        <f t="shared" si="2"/>
        <v>0</v>
      </c>
      <c r="M64" s="195">
        <f t="shared" si="3"/>
        <v>0</v>
      </c>
      <c r="N64" s="195">
        <f t="shared" si="4"/>
        <v>0</v>
      </c>
      <c r="O64" s="195">
        <f t="shared" si="5"/>
        <v>0</v>
      </c>
      <c r="P64" s="195">
        <f t="shared" si="6"/>
        <v>0</v>
      </c>
    </row>
    <row r="65" spans="1:16" ht="12.75" customHeight="1" x14ac:dyDescent="0.2">
      <c r="A65" s="148">
        <v>5</v>
      </c>
      <c r="B65" s="148" t="s">
        <v>720</v>
      </c>
      <c r="C65" s="151" t="s">
        <v>661</v>
      </c>
      <c r="D65" s="148" t="s">
        <v>680</v>
      </c>
      <c r="E65" s="153" t="s">
        <v>261</v>
      </c>
      <c r="F65" s="154" t="s">
        <v>298</v>
      </c>
      <c r="G65" s="155">
        <v>800</v>
      </c>
      <c r="H65" s="156">
        <v>1</v>
      </c>
      <c r="I65" s="193" t="str">
        <f t="shared" si="0"/>
        <v>AFP</v>
      </c>
      <c r="J65" s="200">
        <v>0</v>
      </c>
      <c r="K65" s="195">
        <f t="shared" si="1"/>
        <v>0</v>
      </c>
      <c r="L65" s="195">
        <f t="shared" si="2"/>
        <v>0</v>
      </c>
      <c r="M65" s="195">
        <f t="shared" si="3"/>
        <v>0</v>
      </c>
      <c r="N65" s="195">
        <f t="shared" si="4"/>
        <v>0</v>
      </c>
      <c r="O65" s="195">
        <f t="shared" si="5"/>
        <v>0</v>
      </c>
      <c r="P65" s="195">
        <f t="shared" si="6"/>
        <v>0</v>
      </c>
    </row>
    <row r="66" spans="1:16" ht="12.75" customHeight="1" x14ac:dyDescent="0.2">
      <c r="A66" s="148">
        <v>6</v>
      </c>
      <c r="B66" s="151" t="s">
        <v>467</v>
      </c>
      <c r="C66" s="151" t="s">
        <v>468</v>
      </c>
      <c r="D66" s="148" t="s">
        <v>680</v>
      </c>
      <c r="E66" s="153" t="s">
        <v>261</v>
      </c>
      <c r="F66" s="154" t="s">
        <v>298</v>
      </c>
      <c r="G66" s="155">
        <v>700</v>
      </c>
      <c r="H66" s="156">
        <v>1</v>
      </c>
      <c r="I66" s="193" t="str">
        <f t="shared" si="0"/>
        <v>AFP</v>
      </c>
      <c r="J66" s="200">
        <v>0</v>
      </c>
      <c r="K66" s="195">
        <f t="shared" si="1"/>
        <v>0</v>
      </c>
      <c r="L66" s="195">
        <f t="shared" si="2"/>
        <v>0</v>
      </c>
      <c r="M66" s="195">
        <f t="shared" si="3"/>
        <v>0</v>
      </c>
      <c r="N66" s="195">
        <f t="shared" si="4"/>
        <v>0</v>
      </c>
      <c r="O66" s="195">
        <f t="shared" si="5"/>
        <v>0</v>
      </c>
      <c r="P66" s="195">
        <f t="shared" si="6"/>
        <v>0</v>
      </c>
    </row>
    <row r="67" spans="1:16" ht="12.75" customHeight="1" x14ac:dyDescent="0.2">
      <c r="A67" s="148">
        <v>7</v>
      </c>
      <c r="B67" s="157" t="s">
        <v>538</v>
      </c>
      <c r="C67" s="151" t="s">
        <v>487</v>
      </c>
      <c r="D67" s="151" t="s">
        <v>469</v>
      </c>
      <c r="E67" s="153" t="s">
        <v>261</v>
      </c>
      <c r="F67" s="154" t="s">
        <v>298</v>
      </c>
      <c r="G67" s="155">
        <v>472</v>
      </c>
      <c r="H67" s="156">
        <v>1</v>
      </c>
      <c r="I67" s="193" t="str">
        <f t="shared" si="0"/>
        <v>AFP</v>
      </c>
      <c r="J67" s="200">
        <v>0</v>
      </c>
      <c r="K67" s="195">
        <f t="shared" si="1"/>
        <v>0</v>
      </c>
      <c r="L67" s="195">
        <f t="shared" si="2"/>
        <v>0</v>
      </c>
      <c r="M67" s="195">
        <f t="shared" si="3"/>
        <v>0</v>
      </c>
      <c r="N67" s="195">
        <f t="shared" si="4"/>
        <v>0</v>
      </c>
      <c r="O67" s="195">
        <f t="shared" si="5"/>
        <v>0</v>
      </c>
      <c r="P67" s="195">
        <f t="shared" si="6"/>
        <v>0</v>
      </c>
    </row>
    <row r="68" spans="1:16" ht="12.75" customHeight="1" x14ac:dyDescent="0.2">
      <c r="A68" s="148">
        <v>8</v>
      </c>
      <c r="B68" s="151" t="s">
        <v>77</v>
      </c>
      <c r="C68" s="151" t="s">
        <v>661</v>
      </c>
      <c r="D68" s="151" t="s">
        <v>787</v>
      </c>
      <c r="E68" s="153" t="s">
        <v>261</v>
      </c>
      <c r="F68" s="154" t="s">
        <v>298</v>
      </c>
      <c r="G68" s="155">
        <v>1100</v>
      </c>
      <c r="H68" s="156">
        <v>1</v>
      </c>
      <c r="I68" s="193" t="str">
        <f t="shared" si="0"/>
        <v>AFP</v>
      </c>
      <c r="J68" s="200">
        <v>0</v>
      </c>
      <c r="K68" s="195">
        <f t="shared" si="1"/>
        <v>0</v>
      </c>
      <c r="L68" s="195">
        <f t="shared" si="2"/>
        <v>0</v>
      </c>
      <c r="M68" s="195">
        <f t="shared" si="3"/>
        <v>0</v>
      </c>
      <c r="N68" s="195">
        <f t="shared" si="4"/>
        <v>0</v>
      </c>
      <c r="O68" s="195">
        <f t="shared" si="5"/>
        <v>0</v>
      </c>
      <c r="P68" s="195">
        <f t="shared" si="6"/>
        <v>0</v>
      </c>
    </row>
    <row r="69" spans="1:16" ht="12.75" customHeight="1" x14ac:dyDescent="0.2">
      <c r="A69" s="148">
        <v>9</v>
      </c>
      <c r="B69" s="151" t="s">
        <v>159</v>
      </c>
      <c r="C69" s="151" t="s">
        <v>662</v>
      </c>
      <c r="D69" s="151" t="s">
        <v>787</v>
      </c>
      <c r="E69" s="153" t="s">
        <v>261</v>
      </c>
      <c r="F69" s="154" t="s">
        <v>298</v>
      </c>
      <c r="G69" s="155">
        <v>425</v>
      </c>
      <c r="H69" s="156">
        <v>1</v>
      </c>
      <c r="I69" s="193" t="str">
        <f t="shared" si="0"/>
        <v>AFP</v>
      </c>
      <c r="J69" s="200">
        <v>0</v>
      </c>
      <c r="K69" s="195">
        <f t="shared" si="1"/>
        <v>0</v>
      </c>
      <c r="L69" s="195">
        <f t="shared" si="2"/>
        <v>0</v>
      </c>
      <c r="M69" s="195">
        <f t="shared" si="3"/>
        <v>0</v>
      </c>
      <c r="N69" s="195">
        <f t="shared" si="4"/>
        <v>0</v>
      </c>
      <c r="O69" s="195">
        <f t="shared" si="5"/>
        <v>0</v>
      </c>
      <c r="P69" s="195">
        <f t="shared" si="6"/>
        <v>0</v>
      </c>
    </row>
    <row r="70" spans="1:16" ht="12.75" customHeight="1" x14ac:dyDescent="0.2">
      <c r="A70" s="148">
        <v>10</v>
      </c>
      <c r="B70" s="151" t="s">
        <v>721</v>
      </c>
      <c r="C70" s="152" t="s">
        <v>602</v>
      </c>
      <c r="D70" s="151" t="s">
        <v>789</v>
      </c>
      <c r="E70" s="153" t="s">
        <v>261</v>
      </c>
      <c r="F70" s="154" t="s">
        <v>298</v>
      </c>
      <c r="G70" s="155">
        <v>550</v>
      </c>
      <c r="H70" s="156">
        <v>3</v>
      </c>
      <c r="I70" s="193" t="str">
        <f t="shared" si="0"/>
        <v>ISPFA</v>
      </c>
      <c r="J70" s="200">
        <v>1</v>
      </c>
      <c r="K70" s="195">
        <f t="shared" si="1"/>
        <v>82.5</v>
      </c>
      <c r="L70" s="195">
        <f t="shared" si="2"/>
        <v>0</v>
      </c>
      <c r="M70" s="195">
        <f t="shared" si="3"/>
        <v>0</v>
      </c>
      <c r="N70" s="195">
        <f t="shared" si="4"/>
        <v>6.1875</v>
      </c>
      <c r="O70" s="195">
        <f t="shared" si="5"/>
        <v>0</v>
      </c>
      <c r="P70" s="195">
        <f t="shared" si="6"/>
        <v>275</v>
      </c>
    </row>
    <row r="71" spans="1:16" ht="12.75" customHeight="1" x14ac:dyDescent="0.2">
      <c r="A71" s="148">
        <v>11</v>
      </c>
      <c r="B71" s="151" t="s">
        <v>79</v>
      </c>
      <c r="C71" s="152" t="s">
        <v>788</v>
      </c>
      <c r="D71" s="151" t="s">
        <v>789</v>
      </c>
      <c r="E71" s="153" t="s">
        <v>261</v>
      </c>
      <c r="F71" s="154" t="s">
        <v>298</v>
      </c>
      <c r="G71" s="155">
        <v>550</v>
      </c>
      <c r="H71" s="156">
        <v>3</v>
      </c>
      <c r="I71" s="193" t="str">
        <f t="shared" si="0"/>
        <v>ISPFA</v>
      </c>
      <c r="J71" s="200">
        <v>1</v>
      </c>
      <c r="K71" s="195">
        <f t="shared" si="1"/>
        <v>82.5</v>
      </c>
      <c r="L71" s="195">
        <f t="shared" si="2"/>
        <v>0</v>
      </c>
      <c r="M71" s="195">
        <f t="shared" si="3"/>
        <v>0</v>
      </c>
      <c r="N71" s="195">
        <f t="shared" si="4"/>
        <v>6.1875</v>
      </c>
      <c r="O71" s="195">
        <f t="shared" si="5"/>
        <v>0</v>
      </c>
      <c r="P71" s="195">
        <f t="shared" si="6"/>
        <v>275</v>
      </c>
    </row>
    <row r="72" spans="1:16" ht="12.75" customHeight="1" x14ac:dyDescent="0.2">
      <c r="A72" s="148">
        <v>12</v>
      </c>
      <c r="B72" s="151" t="s">
        <v>471</v>
      </c>
      <c r="C72" s="151" t="s">
        <v>470</v>
      </c>
      <c r="D72" s="151" t="s">
        <v>789</v>
      </c>
      <c r="E72" s="153" t="s">
        <v>261</v>
      </c>
      <c r="F72" s="154" t="s">
        <v>298</v>
      </c>
      <c r="G72" s="155">
        <v>425</v>
      </c>
      <c r="H72" s="156">
        <v>1</v>
      </c>
      <c r="I72" s="193" t="str">
        <f t="shared" si="0"/>
        <v>AFP</v>
      </c>
      <c r="J72" s="200">
        <v>1</v>
      </c>
      <c r="K72" s="195">
        <f t="shared" si="1"/>
        <v>63.75</v>
      </c>
      <c r="L72" s="195">
        <f t="shared" si="2"/>
        <v>4.3031250000000005</v>
      </c>
      <c r="M72" s="195">
        <f t="shared" si="3"/>
        <v>0</v>
      </c>
      <c r="N72" s="195">
        <f t="shared" si="4"/>
        <v>4.78125</v>
      </c>
      <c r="O72" s="195">
        <f t="shared" si="5"/>
        <v>0</v>
      </c>
      <c r="P72" s="195">
        <f t="shared" si="6"/>
        <v>212.5</v>
      </c>
    </row>
    <row r="73" spans="1:16" ht="12.75" customHeight="1" x14ac:dyDescent="0.2">
      <c r="A73" s="148">
        <v>13</v>
      </c>
      <c r="B73" s="151" t="s">
        <v>898</v>
      </c>
      <c r="C73" s="151" t="s">
        <v>470</v>
      </c>
      <c r="D73" s="151" t="s">
        <v>789</v>
      </c>
      <c r="E73" s="153" t="s">
        <v>261</v>
      </c>
      <c r="F73" s="154" t="s">
        <v>298</v>
      </c>
      <c r="G73" s="155">
        <v>425</v>
      </c>
      <c r="H73" s="156">
        <v>1</v>
      </c>
      <c r="I73" s="193" t="str">
        <f t="shared" si="0"/>
        <v>AFP</v>
      </c>
      <c r="J73" s="200">
        <v>1</v>
      </c>
      <c r="K73" s="195">
        <f t="shared" si="1"/>
        <v>63.75</v>
      </c>
      <c r="L73" s="195">
        <f t="shared" si="2"/>
        <v>4.3031250000000005</v>
      </c>
      <c r="M73" s="195">
        <f t="shared" si="3"/>
        <v>0</v>
      </c>
      <c r="N73" s="195">
        <f t="shared" si="4"/>
        <v>4.78125</v>
      </c>
      <c r="O73" s="195">
        <f t="shared" si="5"/>
        <v>0</v>
      </c>
      <c r="P73" s="195">
        <f t="shared" si="6"/>
        <v>212.5</v>
      </c>
    </row>
    <row r="74" spans="1:16" ht="12.75" customHeight="1" x14ac:dyDescent="0.2">
      <c r="A74" s="148">
        <v>14</v>
      </c>
      <c r="B74" s="151" t="s">
        <v>472</v>
      </c>
      <c r="C74" s="151" t="s">
        <v>470</v>
      </c>
      <c r="D74" s="151" t="s">
        <v>789</v>
      </c>
      <c r="E74" s="153" t="s">
        <v>261</v>
      </c>
      <c r="F74" s="154" t="s">
        <v>298</v>
      </c>
      <c r="G74" s="155">
        <v>425</v>
      </c>
      <c r="H74" s="156">
        <v>3</v>
      </c>
      <c r="I74" s="193" t="str">
        <f t="shared" si="0"/>
        <v>ISPFA</v>
      </c>
      <c r="J74" s="200">
        <v>1</v>
      </c>
      <c r="K74" s="195">
        <f t="shared" si="1"/>
        <v>63.75</v>
      </c>
      <c r="L74" s="195">
        <f t="shared" si="2"/>
        <v>0</v>
      </c>
      <c r="M74" s="195">
        <f t="shared" si="3"/>
        <v>0</v>
      </c>
      <c r="N74" s="195">
        <f t="shared" si="4"/>
        <v>4.78125</v>
      </c>
      <c r="O74" s="195">
        <f t="shared" si="5"/>
        <v>0</v>
      </c>
      <c r="P74" s="195">
        <f t="shared" si="6"/>
        <v>212.5</v>
      </c>
    </row>
    <row r="75" spans="1:16" ht="12.75" customHeight="1" x14ac:dyDescent="0.2">
      <c r="A75" s="148">
        <v>15</v>
      </c>
      <c r="B75" s="151" t="s">
        <v>473</v>
      </c>
      <c r="C75" s="151" t="s">
        <v>470</v>
      </c>
      <c r="D75" s="151" t="s">
        <v>789</v>
      </c>
      <c r="E75" s="153" t="s">
        <v>261</v>
      </c>
      <c r="F75" s="154" t="s">
        <v>298</v>
      </c>
      <c r="G75" s="155">
        <v>425</v>
      </c>
      <c r="H75" s="156">
        <v>3</v>
      </c>
      <c r="I75" s="193" t="str">
        <f t="shared" si="0"/>
        <v>ISPFA</v>
      </c>
      <c r="J75" s="200">
        <v>1</v>
      </c>
      <c r="K75" s="195">
        <f t="shared" si="1"/>
        <v>63.75</v>
      </c>
      <c r="L75" s="195">
        <f t="shared" si="2"/>
        <v>0</v>
      </c>
      <c r="M75" s="195">
        <f t="shared" si="3"/>
        <v>0</v>
      </c>
      <c r="N75" s="195">
        <f t="shared" si="4"/>
        <v>4.78125</v>
      </c>
      <c r="O75" s="195">
        <f t="shared" si="5"/>
        <v>0</v>
      </c>
      <c r="P75" s="195">
        <f t="shared" si="6"/>
        <v>212.5</v>
      </c>
    </row>
    <row r="76" spans="1:16" ht="12.75" customHeight="1" x14ac:dyDescent="0.2">
      <c r="A76" s="148">
        <v>16</v>
      </c>
      <c r="B76" s="151" t="s">
        <v>474</v>
      </c>
      <c r="C76" s="151" t="s">
        <v>470</v>
      </c>
      <c r="D76" s="151" t="s">
        <v>789</v>
      </c>
      <c r="E76" s="153" t="s">
        <v>261</v>
      </c>
      <c r="F76" s="154" t="s">
        <v>298</v>
      </c>
      <c r="G76" s="155">
        <v>425</v>
      </c>
      <c r="H76" s="156">
        <v>1</v>
      </c>
      <c r="I76" s="193" t="str">
        <f t="shared" si="0"/>
        <v>AFP</v>
      </c>
      <c r="J76" s="200">
        <v>1</v>
      </c>
      <c r="K76" s="195">
        <f t="shared" si="1"/>
        <v>63.75</v>
      </c>
      <c r="L76" s="195">
        <f t="shared" si="2"/>
        <v>4.3031250000000005</v>
      </c>
      <c r="M76" s="195">
        <f t="shared" si="3"/>
        <v>0</v>
      </c>
      <c r="N76" s="195">
        <f t="shared" si="4"/>
        <v>4.78125</v>
      </c>
      <c r="O76" s="195">
        <f t="shared" si="5"/>
        <v>0</v>
      </c>
      <c r="P76" s="195">
        <f t="shared" si="6"/>
        <v>212.5</v>
      </c>
    </row>
    <row r="77" spans="1:16" ht="12.75" customHeight="1" x14ac:dyDescent="0.2">
      <c r="A77" s="148">
        <v>17</v>
      </c>
      <c r="B77" s="151" t="s">
        <v>160</v>
      </c>
      <c r="C77" s="151" t="s">
        <v>470</v>
      </c>
      <c r="D77" s="151" t="s">
        <v>789</v>
      </c>
      <c r="E77" s="153" t="s">
        <v>261</v>
      </c>
      <c r="F77" s="154" t="s">
        <v>298</v>
      </c>
      <c r="G77" s="155">
        <v>425</v>
      </c>
      <c r="H77" s="156">
        <v>1</v>
      </c>
      <c r="I77" s="193" t="str">
        <f t="shared" si="0"/>
        <v>AFP</v>
      </c>
      <c r="J77" s="200">
        <v>1</v>
      </c>
      <c r="K77" s="195">
        <f t="shared" si="1"/>
        <v>63.75</v>
      </c>
      <c r="L77" s="195">
        <f t="shared" si="2"/>
        <v>4.3031250000000005</v>
      </c>
      <c r="M77" s="195">
        <f t="shared" si="3"/>
        <v>0</v>
      </c>
      <c r="N77" s="195">
        <f t="shared" si="4"/>
        <v>4.78125</v>
      </c>
      <c r="O77" s="195">
        <f t="shared" si="5"/>
        <v>0</v>
      </c>
      <c r="P77" s="195">
        <f t="shared" si="6"/>
        <v>212.5</v>
      </c>
    </row>
    <row r="78" spans="1:16" ht="12.75" customHeight="1" x14ac:dyDescent="0.2">
      <c r="A78" s="148">
        <v>18</v>
      </c>
      <c r="B78" s="151" t="s">
        <v>475</v>
      </c>
      <c r="C78" s="151" t="s">
        <v>470</v>
      </c>
      <c r="D78" s="151" t="s">
        <v>789</v>
      </c>
      <c r="E78" s="153" t="s">
        <v>261</v>
      </c>
      <c r="F78" s="154" t="s">
        <v>298</v>
      </c>
      <c r="G78" s="155">
        <v>425</v>
      </c>
      <c r="H78" s="156">
        <v>3</v>
      </c>
      <c r="I78" s="193" t="str">
        <f t="shared" si="0"/>
        <v>ISPFA</v>
      </c>
      <c r="J78" s="200">
        <v>1</v>
      </c>
      <c r="K78" s="195">
        <f t="shared" si="1"/>
        <v>63.75</v>
      </c>
      <c r="L78" s="195">
        <f t="shared" si="2"/>
        <v>0</v>
      </c>
      <c r="M78" s="195">
        <f t="shared" si="3"/>
        <v>0</v>
      </c>
      <c r="N78" s="195">
        <f t="shared" si="4"/>
        <v>4.78125</v>
      </c>
      <c r="O78" s="195">
        <f t="shared" si="5"/>
        <v>0</v>
      </c>
      <c r="P78" s="195">
        <f t="shared" si="6"/>
        <v>212.5</v>
      </c>
    </row>
    <row r="79" spans="1:16" ht="12.75" customHeight="1" x14ac:dyDescent="0.2">
      <c r="A79" s="148">
        <v>19</v>
      </c>
      <c r="B79" s="151" t="s">
        <v>476</v>
      </c>
      <c r="C79" s="151" t="s">
        <v>470</v>
      </c>
      <c r="D79" s="151" t="s">
        <v>789</v>
      </c>
      <c r="E79" s="153" t="s">
        <v>261</v>
      </c>
      <c r="F79" s="154" t="s">
        <v>298</v>
      </c>
      <c r="G79" s="155">
        <v>425</v>
      </c>
      <c r="H79" s="156">
        <v>1</v>
      </c>
      <c r="I79" s="193" t="str">
        <f t="shared" si="0"/>
        <v>AFP</v>
      </c>
      <c r="J79" s="200">
        <v>1</v>
      </c>
      <c r="K79" s="195">
        <f t="shared" si="1"/>
        <v>63.75</v>
      </c>
      <c r="L79" s="195">
        <f t="shared" si="2"/>
        <v>4.3031250000000005</v>
      </c>
      <c r="M79" s="195">
        <f t="shared" si="3"/>
        <v>0</v>
      </c>
      <c r="N79" s="195">
        <f t="shared" si="4"/>
        <v>4.78125</v>
      </c>
      <c r="O79" s="195">
        <f t="shared" si="5"/>
        <v>0</v>
      </c>
      <c r="P79" s="195">
        <f t="shared" si="6"/>
        <v>212.5</v>
      </c>
    </row>
    <row r="80" spans="1:16" ht="12.75" customHeight="1" x14ac:dyDescent="0.2">
      <c r="A80" s="148">
        <v>20</v>
      </c>
      <c r="B80" s="151" t="s">
        <v>606</v>
      </c>
      <c r="C80" s="151" t="s">
        <v>470</v>
      </c>
      <c r="D80" s="151" t="s">
        <v>789</v>
      </c>
      <c r="E80" s="153" t="s">
        <v>261</v>
      </c>
      <c r="F80" s="154" t="s">
        <v>298</v>
      </c>
      <c r="G80" s="155">
        <v>425</v>
      </c>
      <c r="H80" s="156">
        <v>3</v>
      </c>
      <c r="I80" s="193" t="str">
        <f t="shared" si="0"/>
        <v>ISPFA</v>
      </c>
      <c r="J80" s="200">
        <v>1</v>
      </c>
      <c r="K80" s="195">
        <f t="shared" si="1"/>
        <v>63.75</v>
      </c>
      <c r="L80" s="195">
        <f t="shared" si="2"/>
        <v>0</v>
      </c>
      <c r="M80" s="195">
        <f t="shared" si="3"/>
        <v>0</v>
      </c>
      <c r="N80" s="195">
        <f t="shared" si="4"/>
        <v>4.78125</v>
      </c>
      <c r="O80" s="195">
        <f t="shared" si="5"/>
        <v>0</v>
      </c>
      <c r="P80" s="195">
        <f t="shared" si="6"/>
        <v>212.5</v>
      </c>
    </row>
    <row r="81" spans="1:16" ht="12.75" customHeight="1" x14ac:dyDescent="0.2">
      <c r="A81" s="148">
        <v>21</v>
      </c>
      <c r="B81" s="151" t="s">
        <v>685</v>
      </c>
      <c r="C81" s="151" t="s">
        <v>470</v>
      </c>
      <c r="D81" s="151" t="s">
        <v>789</v>
      </c>
      <c r="E81" s="153" t="s">
        <v>261</v>
      </c>
      <c r="F81" s="154" t="s">
        <v>298</v>
      </c>
      <c r="G81" s="155">
        <v>425</v>
      </c>
      <c r="H81" s="156">
        <v>1</v>
      </c>
      <c r="I81" s="193" t="str">
        <f t="shared" ref="I81:I146" si="11">VLOOKUP(H81,$BE$1:$BF$4,2)</f>
        <v>AFP</v>
      </c>
      <c r="J81" s="200">
        <v>1</v>
      </c>
      <c r="K81" s="195">
        <f t="shared" si="1"/>
        <v>63.75</v>
      </c>
      <c r="L81" s="195">
        <f t="shared" si="2"/>
        <v>4.3031250000000005</v>
      </c>
      <c r="M81" s="195">
        <f t="shared" si="3"/>
        <v>0</v>
      </c>
      <c r="N81" s="195">
        <f t="shared" si="4"/>
        <v>4.78125</v>
      </c>
      <c r="O81" s="195">
        <f t="shared" si="5"/>
        <v>0</v>
      </c>
      <c r="P81" s="195">
        <f t="shared" si="6"/>
        <v>212.5</v>
      </c>
    </row>
    <row r="82" spans="1:16" ht="12.75" customHeight="1" x14ac:dyDescent="0.2">
      <c r="A82" s="148">
        <v>22</v>
      </c>
      <c r="B82" s="151" t="s">
        <v>686</v>
      </c>
      <c r="C82" s="151" t="s">
        <v>470</v>
      </c>
      <c r="D82" s="151" t="s">
        <v>789</v>
      </c>
      <c r="E82" s="153" t="s">
        <v>261</v>
      </c>
      <c r="F82" s="154" t="s">
        <v>298</v>
      </c>
      <c r="G82" s="155">
        <v>425</v>
      </c>
      <c r="H82" s="156">
        <v>1</v>
      </c>
      <c r="I82" s="193" t="str">
        <f t="shared" si="11"/>
        <v>AFP</v>
      </c>
      <c r="J82" s="200">
        <v>1</v>
      </c>
      <c r="K82" s="195">
        <f t="shared" ref="K82:K147" si="12">IF(J82=1,(G82/2)*0.3,0)</f>
        <v>63.75</v>
      </c>
      <c r="L82" s="195">
        <f t="shared" ref="L82:L147" si="13">IF(H82=1,K82*$L$7,0)</f>
        <v>4.3031250000000005</v>
      </c>
      <c r="M82" s="195">
        <f t="shared" ref="M82:M147" si="14">IF(H82=2,K82*$M$7,0)</f>
        <v>0</v>
      </c>
      <c r="N82" s="195">
        <f t="shared" ref="N82:N147" si="15">K82*$N$7</f>
        <v>4.78125</v>
      </c>
      <c r="O82" s="195">
        <f t="shared" ref="O82:O147" si="16">IF(H82=3,K82*O80,0)</f>
        <v>0</v>
      </c>
      <c r="P82" s="195">
        <f t="shared" ref="P82:P147" si="17">IF(J82=1,G82/2,0)</f>
        <v>212.5</v>
      </c>
    </row>
    <row r="83" spans="1:16" ht="12.75" customHeight="1" x14ac:dyDescent="0.2">
      <c r="A83" s="148">
        <v>23</v>
      </c>
      <c r="B83" s="151" t="s">
        <v>899</v>
      </c>
      <c r="C83" s="151" t="s">
        <v>470</v>
      </c>
      <c r="D83" s="151" t="s">
        <v>789</v>
      </c>
      <c r="E83" s="153" t="s">
        <v>261</v>
      </c>
      <c r="F83" s="154" t="s">
        <v>298</v>
      </c>
      <c r="G83" s="155">
        <v>425</v>
      </c>
      <c r="H83" s="156">
        <v>1</v>
      </c>
      <c r="I83" s="193" t="str">
        <f t="shared" si="11"/>
        <v>AFP</v>
      </c>
      <c r="J83" s="200">
        <v>1</v>
      </c>
      <c r="K83" s="195">
        <f t="shared" si="12"/>
        <v>63.75</v>
      </c>
      <c r="L83" s="195">
        <f t="shared" si="13"/>
        <v>4.3031250000000005</v>
      </c>
      <c r="M83" s="195">
        <f t="shared" si="14"/>
        <v>0</v>
      </c>
      <c r="N83" s="195">
        <f t="shared" si="15"/>
        <v>4.78125</v>
      </c>
      <c r="O83" s="195">
        <f t="shared" si="16"/>
        <v>0</v>
      </c>
      <c r="P83" s="195">
        <f t="shared" si="17"/>
        <v>212.5</v>
      </c>
    </row>
    <row r="84" spans="1:16" ht="12.75" customHeight="1" x14ac:dyDescent="0.2">
      <c r="A84" s="148">
        <v>24</v>
      </c>
      <c r="B84" s="161" t="s">
        <v>67</v>
      </c>
      <c r="C84" s="151" t="s">
        <v>470</v>
      </c>
      <c r="D84" s="151" t="s">
        <v>789</v>
      </c>
      <c r="E84" s="153" t="s">
        <v>261</v>
      </c>
      <c r="F84" s="154" t="s">
        <v>298</v>
      </c>
      <c r="G84" s="155">
        <v>425</v>
      </c>
      <c r="H84" s="156">
        <v>1</v>
      </c>
      <c r="I84" s="193" t="str">
        <f t="shared" si="11"/>
        <v>AFP</v>
      </c>
      <c r="J84" s="200">
        <v>1</v>
      </c>
      <c r="K84" s="195">
        <f t="shared" si="12"/>
        <v>63.75</v>
      </c>
      <c r="L84" s="195">
        <f t="shared" si="13"/>
        <v>4.3031250000000005</v>
      </c>
      <c r="M84" s="195">
        <f t="shared" si="14"/>
        <v>0</v>
      </c>
      <c r="N84" s="195">
        <f t="shared" si="15"/>
        <v>4.78125</v>
      </c>
      <c r="O84" s="195">
        <f t="shared" si="16"/>
        <v>0</v>
      </c>
      <c r="P84" s="195">
        <f t="shared" si="17"/>
        <v>212.5</v>
      </c>
    </row>
    <row r="85" spans="1:16" ht="12.75" customHeight="1" x14ac:dyDescent="0.2">
      <c r="A85" s="148">
        <v>25</v>
      </c>
      <c r="B85" s="161" t="s">
        <v>67</v>
      </c>
      <c r="C85" s="151" t="s">
        <v>470</v>
      </c>
      <c r="D85" s="151" t="s">
        <v>789</v>
      </c>
      <c r="E85" s="153" t="s">
        <v>261</v>
      </c>
      <c r="F85" s="154" t="s">
        <v>298</v>
      </c>
      <c r="G85" s="155">
        <v>425</v>
      </c>
      <c r="H85" s="156">
        <v>1</v>
      </c>
      <c r="I85" s="193" t="str">
        <f t="shared" si="11"/>
        <v>AFP</v>
      </c>
      <c r="J85" s="200">
        <v>1</v>
      </c>
      <c r="K85" s="195">
        <f t="shared" si="12"/>
        <v>63.75</v>
      </c>
      <c r="L85" s="195">
        <f t="shared" si="13"/>
        <v>4.3031250000000005</v>
      </c>
      <c r="M85" s="195">
        <f t="shared" si="14"/>
        <v>0</v>
      </c>
      <c r="N85" s="195">
        <f t="shared" si="15"/>
        <v>4.78125</v>
      </c>
      <c r="O85" s="195">
        <f t="shared" si="16"/>
        <v>0</v>
      </c>
      <c r="P85" s="195">
        <f t="shared" si="17"/>
        <v>212.5</v>
      </c>
    </row>
    <row r="86" spans="1:16" ht="12.75" customHeight="1" x14ac:dyDescent="0.2">
      <c r="A86" s="148">
        <v>26</v>
      </c>
      <c r="B86" s="161" t="s">
        <v>67</v>
      </c>
      <c r="C86" s="151" t="s">
        <v>470</v>
      </c>
      <c r="D86" s="151" t="s">
        <v>789</v>
      </c>
      <c r="E86" s="153" t="s">
        <v>261</v>
      </c>
      <c r="F86" s="154" t="s">
        <v>298</v>
      </c>
      <c r="G86" s="155">
        <v>425</v>
      </c>
      <c r="H86" s="156">
        <v>1</v>
      </c>
      <c r="I86" s="193" t="str">
        <f t="shared" si="11"/>
        <v>AFP</v>
      </c>
      <c r="J86" s="200">
        <v>1</v>
      </c>
      <c r="K86" s="195">
        <f t="shared" si="12"/>
        <v>63.75</v>
      </c>
      <c r="L86" s="195">
        <f t="shared" si="13"/>
        <v>4.3031250000000005</v>
      </c>
      <c r="M86" s="195">
        <f t="shared" si="14"/>
        <v>0</v>
      </c>
      <c r="N86" s="195">
        <f t="shared" si="15"/>
        <v>4.78125</v>
      </c>
      <c r="O86" s="195">
        <f t="shared" si="16"/>
        <v>0</v>
      </c>
      <c r="P86" s="195">
        <f t="shared" si="17"/>
        <v>212.5</v>
      </c>
    </row>
    <row r="87" spans="1:16" ht="12.75" customHeight="1" x14ac:dyDescent="0.2">
      <c r="A87" s="148">
        <v>27</v>
      </c>
      <c r="B87" s="161" t="s">
        <v>67</v>
      </c>
      <c r="C87" s="151" t="s">
        <v>470</v>
      </c>
      <c r="D87" s="151" t="s">
        <v>789</v>
      </c>
      <c r="E87" s="153" t="s">
        <v>261</v>
      </c>
      <c r="F87" s="154" t="s">
        <v>298</v>
      </c>
      <c r="G87" s="155">
        <v>425</v>
      </c>
      <c r="H87" s="156">
        <v>1</v>
      </c>
      <c r="I87" s="193" t="str">
        <f t="shared" si="11"/>
        <v>AFP</v>
      </c>
      <c r="J87" s="200">
        <v>1</v>
      </c>
      <c r="K87" s="195">
        <f t="shared" si="12"/>
        <v>63.75</v>
      </c>
      <c r="L87" s="195">
        <f t="shared" si="13"/>
        <v>4.3031250000000005</v>
      </c>
      <c r="M87" s="195">
        <f t="shared" si="14"/>
        <v>0</v>
      </c>
      <c r="N87" s="195">
        <f t="shared" si="15"/>
        <v>4.78125</v>
      </c>
      <c r="O87" s="195">
        <f t="shared" si="16"/>
        <v>0</v>
      </c>
      <c r="P87" s="195">
        <f t="shared" si="17"/>
        <v>212.5</v>
      </c>
    </row>
    <row r="88" spans="1:16" ht="12.75" customHeight="1" x14ac:dyDescent="0.2">
      <c r="A88" s="148">
        <v>28</v>
      </c>
      <c r="B88" s="161" t="s">
        <v>67</v>
      </c>
      <c r="C88" s="151" t="s">
        <v>470</v>
      </c>
      <c r="D88" s="151" t="s">
        <v>789</v>
      </c>
      <c r="E88" s="153" t="s">
        <v>261</v>
      </c>
      <c r="F88" s="154" t="s">
        <v>298</v>
      </c>
      <c r="G88" s="155">
        <v>425</v>
      </c>
      <c r="H88" s="156">
        <v>1</v>
      </c>
      <c r="I88" s="193" t="str">
        <f t="shared" si="11"/>
        <v>AFP</v>
      </c>
      <c r="J88" s="200">
        <v>1</v>
      </c>
      <c r="K88" s="195">
        <f t="shared" si="12"/>
        <v>63.75</v>
      </c>
      <c r="L88" s="195">
        <f t="shared" si="13"/>
        <v>4.3031250000000005</v>
      </c>
      <c r="M88" s="195">
        <f t="shared" si="14"/>
        <v>0</v>
      </c>
      <c r="N88" s="195">
        <f t="shared" si="15"/>
        <v>4.78125</v>
      </c>
      <c r="O88" s="195">
        <f t="shared" si="16"/>
        <v>0</v>
      </c>
      <c r="P88" s="195">
        <f t="shared" si="17"/>
        <v>212.5</v>
      </c>
    </row>
    <row r="89" spans="1:16" ht="12.75" customHeight="1" x14ac:dyDescent="0.2">
      <c r="A89" s="148">
        <v>29</v>
      </c>
      <c r="B89" s="161" t="s">
        <v>67</v>
      </c>
      <c r="C89" s="151" t="s">
        <v>470</v>
      </c>
      <c r="D89" s="151" t="s">
        <v>789</v>
      </c>
      <c r="E89" s="153" t="s">
        <v>261</v>
      </c>
      <c r="F89" s="154" t="s">
        <v>298</v>
      </c>
      <c r="G89" s="155">
        <v>425</v>
      </c>
      <c r="H89" s="156">
        <v>1</v>
      </c>
      <c r="I89" s="193" t="str">
        <f t="shared" si="11"/>
        <v>AFP</v>
      </c>
      <c r="J89" s="200">
        <v>1</v>
      </c>
      <c r="K89" s="195">
        <f t="shared" si="12"/>
        <v>63.75</v>
      </c>
      <c r="L89" s="195">
        <f t="shared" si="13"/>
        <v>4.3031250000000005</v>
      </c>
      <c r="M89" s="195">
        <f t="shared" si="14"/>
        <v>0</v>
      </c>
      <c r="N89" s="195">
        <f t="shared" si="15"/>
        <v>4.78125</v>
      </c>
      <c r="O89" s="195">
        <f t="shared" si="16"/>
        <v>0</v>
      </c>
      <c r="P89" s="195">
        <f t="shared" si="17"/>
        <v>212.5</v>
      </c>
    </row>
    <row r="90" spans="1:16" ht="12.75" customHeight="1" x14ac:dyDescent="0.2">
      <c r="A90" s="148">
        <v>30</v>
      </c>
      <c r="B90" s="151" t="s">
        <v>477</v>
      </c>
      <c r="C90" s="152" t="s">
        <v>176</v>
      </c>
      <c r="D90" s="151" t="s">
        <v>478</v>
      </c>
      <c r="E90" s="153" t="s">
        <v>261</v>
      </c>
      <c r="F90" s="154" t="s">
        <v>298</v>
      </c>
      <c r="G90" s="155">
        <v>400</v>
      </c>
      <c r="H90" s="156">
        <v>1</v>
      </c>
      <c r="I90" s="193" t="str">
        <f t="shared" si="11"/>
        <v>AFP</v>
      </c>
      <c r="J90" s="200">
        <v>0</v>
      </c>
      <c r="K90" s="195">
        <f t="shared" si="12"/>
        <v>0</v>
      </c>
      <c r="L90" s="195">
        <f t="shared" si="13"/>
        <v>0</v>
      </c>
      <c r="M90" s="195">
        <f t="shared" si="14"/>
        <v>0</v>
      </c>
      <c r="N90" s="195">
        <f t="shared" si="15"/>
        <v>0</v>
      </c>
      <c r="O90" s="195">
        <f t="shared" si="16"/>
        <v>0</v>
      </c>
      <c r="P90" s="195">
        <f t="shared" si="17"/>
        <v>0</v>
      </c>
    </row>
    <row r="91" spans="1:16" ht="12.75" customHeight="1" x14ac:dyDescent="0.2">
      <c r="A91" s="148">
        <v>31</v>
      </c>
      <c r="B91" s="151" t="s">
        <v>479</v>
      </c>
      <c r="C91" s="151" t="s">
        <v>176</v>
      </c>
      <c r="D91" s="151" t="s">
        <v>478</v>
      </c>
      <c r="E91" s="153" t="s">
        <v>261</v>
      </c>
      <c r="F91" s="154" t="s">
        <v>298</v>
      </c>
      <c r="G91" s="155">
        <v>350</v>
      </c>
      <c r="H91" s="156">
        <v>0</v>
      </c>
      <c r="I91" s="193" t="str">
        <f t="shared" si="11"/>
        <v>NOAFP</v>
      </c>
      <c r="J91" s="200">
        <v>0</v>
      </c>
      <c r="K91" s="195">
        <f t="shared" si="12"/>
        <v>0</v>
      </c>
      <c r="L91" s="195">
        <f t="shared" si="13"/>
        <v>0</v>
      </c>
      <c r="M91" s="195">
        <f t="shared" si="14"/>
        <v>0</v>
      </c>
      <c r="N91" s="195">
        <f t="shared" si="15"/>
        <v>0</v>
      </c>
      <c r="O91" s="195">
        <f t="shared" si="16"/>
        <v>0</v>
      </c>
      <c r="P91" s="195">
        <f t="shared" si="17"/>
        <v>0</v>
      </c>
    </row>
    <row r="92" spans="1:16" ht="12.75" customHeight="1" x14ac:dyDescent="0.2">
      <c r="A92" s="148">
        <v>32</v>
      </c>
      <c r="B92" s="151" t="s">
        <v>483</v>
      </c>
      <c r="C92" s="152" t="s">
        <v>661</v>
      </c>
      <c r="D92" s="151" t="s">
        <v>480</v>
      </c>
      <c r="E92" s="153" t="s">
        <v>261</v>
      </c>
      <c r="F92" s="154" t="s">
        <v>298</v>
      </c>
      <c r="G92" s="155">
        <v>1150</v>
      </c>
      <c r="H92" s="156">
        <v>1</v>
      </c>
      <c r="I92" s="193" t="str">
        <f t="shared" si="11"/>
        <v>AFP</v>
      </c>
      <c r="J92" s="200">
        <v>0</v>
      </c>
      <c r="K92" s="195">
        <f t="shared" si="12"/>
        <v>0</v>
      </c>
      <c r="L92" s="195">
        <f t="shared" si="13"/>
        <v>0</v>
      </c>
      <c r="M92" s="195">
        <f t="shared" si="14"/>
        <v>0</v>
      </c>
      <c r="N92" s="195">
        <f t="shared" si="15"/>
        <v>0</v>
      </c>
      <c r="O92" s="195">
        <f t="shared" si="16"/>
        <v>0</v>
      </c>
      <c r="P92" s="195">
        <f t="shared" si="17"/>
        <v>0</v>
      </c>
    </row>
    <row r="93" spans="1:16" ht="12.75" customHeight="1" x14ac:dyDescent="0.2">
      <c r="A93" s="148">
        <v>33</v>
      </c>
      <c r="B93" s="151" t="s">
        <v>81</v>
      </c>
      <c r="C93" s="152" t="s">
        <v>790</v>
      </c>
      <c r="D93" s="151" t="s">
        <v>480</v>
      </c>
      <c r="E93" s="153" t="s">
        <v>261</v>
      </c>
      <c r="F93" s="154" t="s">
        <v>298</v>
      </c>
      <c r="G93" s="155">
        <v>950</v>
      </c>
      <c r="H93" s="156">
        <v>1</v>
      </c>
      <c r="I93" s="193" t="str">
        <f t="shared" si="11"/>
        <v>AFP</v>
      </c>
      <c r="J93" s="200">
        <v>0</v>
      </c>
      <c r="K93" s="195">
        <f t="shared" si="12"/>
        <v>0</v>
      </c>
      <c r="L93" s="195">
        <f t="shared" si="13"/>
        <v>0</v>
      </c>
      <c r="M93" s="195">
        <f t="shared" si="14"/>
        <v>0</v>
      </c>
      <c r="N93" s="195">
        <f t="shared" si="15"/>
        <v>0</v>
      </c>
      <c r="O93" s="195">
        <f t="shared" si="16"/>
        <v>0</v>
      </c>
      <c r="P93" s="195">
        <f t="shared" si="17"/>
        <v>0</v>
      </c>
    </row>
    <row r="94" spans="1:16" ht="12.75" customHeight="1" x14ac:dyDescent="0.2">
      <c r="A94" s="148">
        <v>34</v>
      </c>
      <c r="B94" s="151" t="s">
        <v>76</v>
      </c>
      <c r="C94" s="152" t="s">
        <v>915</v>
      </c>
      <c r="D94" s="151" t="s">
        <v>480</v>
      </c>
      <c r="E94" s="153" t="s">
        <v>261</v>
      </c>
      <c r="F94" s="154" t="s">
        <v>298</v>
      </c>
      <c r="G94" s="162">
        <v>950</v>
      </c>
      <c r="H94" s="156">
        <v>1</v>
      </c>
      <c r="I94" s="193" t="str">
        <f t="shared" si="11"/>
        <v>AFP</v>
      </c>
      <c r="J94" s="200">
        <v>0</v>
      </c>
      <c r="K94" s="195">
        <f t="shared" si="12"/>
        <v>0</v>
      </c>
      <c r="L94" s="195">
        <f t="shared" si="13"/>
        <v>0</v>
      </c>
      <c r="M94" s="195">
        <f t="shared" si="14"/>
        <v>0</v>
      </c>
      <c r="N94" s="195">
        <f t="shared" si="15"/>
        <v>0</v>
      </c>
      <c r="O94" s="195">
        <f t="shared" si="16"/>
        <v>0</v>
      </c>
      <c r="P94" s="195">
        <f t="shared" si="17"/>
        <v>0</v>
      </c>
    </row>
    <row r="95" spans="1:16" ht="12.75" customHeight="1" x14ac:dyDescent="0.2">
      <c r="A95" s="148">
        <v>35</v>
      </c>
      <c r="B95" s="151" t="s">
        <v>161</v>
      </c>
      <c r="C95" s="152" t="s">
        <v>915</v>
      </c>
      <c r="D95" s="151" t="s">
        <v>480</v>
      </c>
      <c r="E95" s="153" t="s">
        <v>261</v>
      </c>
      <c r="F95" s="154" t="s">
        <v>298</v>
      </c>
      <c r="G95" s="155">
        <v>1100</v>
      </c>
      <c r="H95" s="156">
        <v>1</v>
      </c>
      <c r="I95" s="193" t="str">
        <f t="shared" si="11"/>
        <v>AFP</v>
      </c>
      <c r="J95" s="200">
        <v>0</v>
      </c>
      <c r="K95" s="195">
        <f t="shared" si="12"/>
        <v>0</v>
      </c>
      <c r="L95" s="195">
        <f t="shared" si="13"/>
        <v>0</v>
      </c>
      <c r="M95" s="195">
        <f t="shared" si="14"/>
        <v>0</v>
      </c>
      <c r="N95" s="195">
        <f t="shared" si="15"/>
        <v>0</v>
      </c>
      <c r="O95" s="195">
        <f t="shared" si="16"/>
        <v>0</v>
      </c>
      <c r="P95" s="195">
        <f t="shared" si="17"/>
        <v>0</v>
      </c>
    </row>
    <row r="96" spans="1:16" ht="12.75" customHeight="1" x14ac:dyDescent="0.2">
      <c r="A96" s="148">
        <v>36</v>
      </c>
      <c r="B96" s="151" t="s">
        <v>482</v>
      </c>
      <c r="C96" s="152" t="s">
        <v>792</v>
      </c>
      <c r="D96" s="151" t="s">
        <v>657</v>
      </c>
      <c r="E96" s="153" t="s">
        <v>261</v>
      </c>
      <c r="F96" s="154" t="s">
        <v>298</v>
      </c>
      <c r="G96" s="155">
        <v>1250</v>
      </c>
      <c r="H96" s="156">
        <v>1</v>
      </c>
      <c r="I96" s="193" t="str">
        <f t="shared" si="11"/>
        <v>AFP</v>
      </c>
      <c r="J96" s="200">
        <v>1</v>
      </c>
      <c r="K96" s="195">
        <f t="shared" si="12"/>
        <v>187.5</v>
      </c>
      <c r="L96" s="195">
        <f t="shared" si="13"/>
        <v>12.65625</v>
      </c>
      <c r="M96" s="195">
        <f t="shared" si="14"/>
        <v>0</v>
      </c>
      <c r="N96" s="195">
        <f t="shared" si="15"/>
        <v>14.0625</v>
      </c>
      <c r="O96" s="195">
        <f t="shared" si="16"/>
        <v>0</v>
      </c>
      <c r="P96" s="195">
        <f t="shared" si="17"/>
        <v>625</v>
      </c>
    </row>
    <row r="97" spans="1:16" ht="12.75" customHeight="1" x14ac:dyDescent="0.2">
      <c r="A97" s="148">
        <v>37</v>
      </c>
      <c r="B97" s="151" t="s">
        <v>576</v>
      </c>
      <c r="C97" s="152" t="s">
        <v>659</v>
      </c>
      <c r="D97" s="151" t="s">
        <v>657</v>
      </c>
      <c r="E97" s="153" t="s">
        <v>261</v>
      </c>
      <c r="F97" s="154" t="s">
        <v>298</v>
      </c>
      <c r="G97" s="155">
        <v>460</v>
      </c>
      <c r="H97" s="156">
        <v>1</v>
      </c>
      <c r="I97" s="193" t="str">
        <f t="shared" si="11"/>
        <v>AFP</v>
      </c>
      <c r="J97" s="200">
        <v>1</v>
      </c>
      <c r="K97" s="195">
        <f t="shared" si="12"/>
        <v>69</v>
      </c>
      <c r="L97" s="195">
        <f t="shared" si="13"/>
        <v>4.6575000000000006</v>
      </c>
      <c r="M97" s="195">
        <f t="shared" si="14"/>
        <v>0</v>
      </c>
      <c r="N97" s="195">
        <f t="shared" si="15"/>
        <v>5.1749999999999998</v>
      </c>
      <c r="O97" s="195">
        <f t="shared" si="16"/>
        <v>0</v>
      </c>
      <c r="P97" s="195">
        <f t="shared" si="17"/>
        <v>230</v>
      </c>
    </row>
    <row r="98" spans="1:16" ht="12.75" customHeight="1" x14ac:dyDescent="0.2">
      <c r="A98" s="148">
        <v>38</v>
      </c>
      <c r="B98" s="151" t="s">
        <v>603</v>
      </c>
      <c r="C98" s="152" t="s">
        <v>659</v>
      </c>
      <c r="D98" s="151" t="s">
        <v>657</v>
      </c>
      <c r="E98" s="153" t="s">
        <v>261</v>
      </c>
      <c r="F98" s="154" t="s">
        <v>298</v>
      </c>
      <c r="G98" s="155">
        <v>460</v>
      </c>
      <c r="H98" s="156">
        <v>1</v>
      </c>
      <c r="I98" s="193" t="str">
        <f t="shared" si="11"/>
        <v>AFP</v>
      </c>
      <c r="J98" s="200">
        <v>1</v>
      </c>
      <c r="K98" s="195">
        <f t="shared" si="12"/>
        <v>69</v>
      </c>
      <c r="L98" s="195">
        <f t="shared" si="13"/>
        <v>4.6575000000000006</v>
      </c>
      <c r="M98" s="195">
        <f t="shared" si="14"/>
        <v>0</v>
      </c>
      <c r="N98" s="195">
        <f t="shared" si="15"/>
        <v>5.1749999999999998</v>
      </c>
      <c r="O98" s="195">
        <f t="shared" si="16"/>
        <v>0</v>
      </c>
      <c r="P98" s="195">
        <f t="shared" si="17"/>
        <v>230</v>
      </c>
    </row>
    <row r="99" spans="1:16" ht="12.75" customHeight="1" x14ac:dyDescent="0.2">
      <c r="A99" s="148">
        <v>39</v>
      </c>
      <c r="B99" s="151" t="s">
        <v>484</v>
      </c>
      <c r="C99" s="148" t="s">
        <v>663</v>
      </c>
      <c r="D99" s="151" t="s">
        <v>604</v>
      </c>
      <c r="E99" s="153" t="s">
        <v>261</v>
      </c>
      <c r="F99" s="154" t="s">
        <v>298</v>
      </c>
      <c r="G99" s="155">
        <v>1000</v>
      </c>
      <c r="H99" s="156">
        <v>1</v>
      </c>
      <c r="I99" s="193" t="str">
        <f t="shared" si="11"/>
        <v>AFP</v>
      </c>
      <c r="J99" s="200">
        <v>0</v>
      </c>
      <c r="K99" s="195">
        <f t="shared" si="12"/>
        <v>0</v>
      </c>
      <c r="L99" s="195">
        <f t="shared" si="13"/>
        <v>0</v>
      </c>
      <c r="M99" s="195">
        <f t="shared" si="14"/>
        <v>0</v>
      </c>
      <c r="N99" s="195">
        <f t="shared" si="15"/>
        <v>0</v>
      </c>
      <c r="O99" s="195">
        <f t="shared" si="16"/>
        <v>0</v>
      </c>
      <c r="P99" s="195">
        <f t="shared" si="17"/>
        <v>0</v>
      </c>
    </row>
    <row r="100" spans="1:16" ht="12.75" customHeight="1" x14ac:dyDescent="0.2">
      <c r="A100" s="148">
        <v>40</v>
      </c>
      <c r="B100" s="157" t="s">
        <v>839</v>
      </c>
      <c r="C100" s="157" t="s">
        <v>176</v>
      </c>
      <c r="D100" s="151" t="s">
        <v>604</v>
      </c>
      <c r="E100" s="153" t="s">
        <v>261</v>
      </c>
      <c r="F100" s="154" t="s">
        <v>298</v>
      </c>
      <c r="G100" s="158">
        <v>450</v>
      </c>
      <c r="H100" s="156">
        <v>1</v>
      </c>
      <c r="I100" s="193" t="str">
        <f t="shared" si="11"/>
        <v>AFP</v>
      </c>
      <c r="J100" s="200">
        <v>0</v>
      </c>
      <c r="K100" s="195">
        <f t="shared" si="12"/>
        <v>0</v>
      </c>
      <c r="L100" s="195">
        <f t="shared" si="13"/>
        <v>0</v>
      </c>
      <c r="M100" s="195">
        <f t="shared" si="14"/>
        <v>0</v>
      </c>
      <c r="N100" s="195">
        <f t="shared" si="15"/>
        <v>0</v>
      </c>
      <c r="O100" s="195">
        <f t="shared" si="16"/>
        <v>0</v>
      </c>
      <c r="P100" s="195">
        <f t="shared" si="17"/>
        <v>0</v>
      </c>
    </row>
    <row r="101" spans="1:16" ht="12.75" customHeight="1" x14ac:dyDescent="0.2">
      <c r="A101" s="148">
        <v>41</v>
      </c>
      <c r="B101" s="151" t="s">
        <v>794</v>
      </c>
      <c r="C101" s="151" t="s">
        <v>661</v>
      </c>
      <c r="D101" s="151" t="s">
        <v>485</v>
      </c>
      <c r="E101" s="153" t="s">
        <v>261</v>
      </c>
      <c r="F101" s="154" t="s">
        <v>298</v>
      </c>
      <c r="G101" s="155">
        <v>650</v>
      </c>
      <c r="H101" s="156">
        <v>1</v>
      </c>
      <c r="I101" s="193" t="str">
        <f t="shared" si="11"/>
        <v>AFP</v>
      </c>
      <c r="J101" s="200">
        <v>0</v>
      </c>
      <c r="K101" s="195">
        <f t="shared" si="12"/>
        <v>0</v>
      </c>
      <c r="L101" s="195">
        <f t="shared" si="13"/>
        <v>0</v>
      </c>
      <c r="M101" s="195">
        <f t="shared" si="14"/>
        <v>0</v>
      </c>
      <c r="N101" s="195">
        <f t="shared" si="15"/>
        <v>0</v>
      </c>
      <c r="O101" s="195">
        <f t="shared" si="16"/>
        <v>0</v>
      </c>
      <c r="P101" s="195">
        <f t="shared" si="17"/>
        <v>0</v>
      </c>
    </row>
    <row r="102" spans="1:16" ht="12.75" customHeight="1" x14ac:dyDescent="0.2">
      <c r="A102" s="148">
        <v>42</v>
      </c>
      <c r="B102" s="157" t="s">
        <v>971</v>
      </c>
      <c r="C102" s="157" t="s">
        <v>660</v>
      </c>
      <c r="D102" s="157" t="s">
        <v>485</v>
      </c>
      <c r="E102" s="153" t="s">
        <v>261</v>
      </c>
      <c r="F102" s="154" t="s">
        <v>298</v>
      </c>
      <c r="G102" s="158">
        <v>350</v>
      </c>
      <c r="H102" s="156">
        <v>1</v>
      </c>
      <c r="I102" s="193" t="str">
        <f t="shared" si="11"/>
        <v>AFP</v>
      </c>
      <c r="J102" s="200">
        <v>0</v>
      </c>
      <c r="K102" s="195">
        <f t="shared" si="12"/>
        <v>0</v>
      </c>
      <c r="L102" s="195">
        <f t="shared" si="13"/>
        <v>0</v>
      </c>
      <c r="M102" s="195">
        <f t="shared" si="14"/>
        <v>0</v>
      </c>
      <c r="N102" s="195">
        <f t="shared" si="15"/>
        <v>0</v>
      </c>
      <c r="O102" s="195">
        <f t="shared" si="16"/>
        <v>0</v>
      </c>
      <c r="P102" s="195">
        <f t="shared" si="17"/>
        <v>0</v>
      </c>
    </row>
    <row r="103" spans="1:16" ht="12.75" customHeight="1" x14ac:dyDescent="0.2">
      <c r="A103" s="148">
        <v>43</v>
      </c>
      <c r="B103" s="151" t="s">
        <v>559</v>
      </c>
      <c r="C103" s="152" t="s">
        <v>487</v>
      </c>
      <c r="D103" s="151" t="s">
        <v>795</v>
      </c>
      <c r="E103" s="153" t="s">
        <v>261</v>
      </c>
      <c r="F103" s="154" t="s">
        <v>298</v>
      </c>
      <c r="G103" s="155">
        <v>500</v>
      </c>
      <c r="H103" s="156">
        <v>1</v>
      </c>
      <c r="I103" s="193" t="str">
        <f t="shared" si="11"/>
        <v>AFP</v>
      </c>
      <c r="J103" s="200">
        <v>0</v>
      </c>
      <c r="K103" s="195">
        <f t="shared" si="12"/>
        <v>0</v>
      </c>
      <c r="L103" s="195">
        <f t="shared" si="13"/>
        <v>0</v>
      </c>
      <c r="M103" s="195">
        <f t="shared" si="14"/>
        <v>0</v>
      </c>
      <c r="N103" s="195">
        <f t="shared" si="15"/>
        <v>0</v>
      </c>
      <c r="O103" s="195">
        <f t="shared" si="16"/>
        <v>0</v>
      </c>
      <c r="P103" s="195">
        <f t="shared" si="17"/>
        <v>0</v>
      </c>
    </row>
    <row r="104" spans="1:16" ht="12.75" customHeight="1" x14ac:dyDescent="0.2">
      <c r="A104" s="148">
        <v>44</v>
      </c>
      <c r="B104" s="151" t="s">
        <v>8</v>
      </c>
      <c r="C104" s="152" t="s">
        <v>487</v>
      </c>
      <c r="D104" s="151" t="s">
        <v>488</v>
      </c>
      <c r="E104" s="153" t="s">
        <v>261</v>
      </c>
      <c r="F104" s="154" t="s">
        <v>298</v>
      </c>
      <c r="G104" s="155">
        <v>450</v>
      </c>
      <c r="H104" s="156">
        <v>1</v>
      </c>
      <c r="I104" s="193" t="str">
        <f t="shared" si="11"/>
        <v>AFP</v>
      </c>
      <c r="J104" s="200">
        <v>0</v>
      </c>
      <c r="K104" s="195">
        <f t="shared" si="12"/>
        <v>0</v>
      </c>
      <c r="L104" s="195">
        <f t="shared" si="13"/>
        <v>0</v>
      </c>
      <c r="M104" s="195">
        <f t="shared" si="14"/>
        <v>0</v>
      </c>
      <c r="N104" s="195">
        <f t="shared" si="15"/>
        <v>0</v>
      </c>
      <c r="O104" s="195">
        <f t="shared" si="16"/>
        <v>0</v>
      </c>
      <c r="P104" s="195">
        <f t="shared" si="17"/>
        <v>0</v>
      </c>
    </row>
    <row r="105" spans="1:16" ht="12.75" customHeight="1" x14ac:dyDescent="0.2">
      <c r="A105" s="148">
        <v>45</v>
      </c>
      <c r="B105" s="151" t="s">
        <v>183</v>
      </c>
      <c r="C105" s="151" t="s">
        <v>796</v>
      </c>
      <c r="D105" s="151" t="s">
        <v>490</v>
      </c>
      <c r="E105" s="153" t="s">
        <v>261</v>
      </c>
      <c r="F105" s="154" t="s">
        <v>298</v>
      </c>
      <c r="G105" s="155">
        <v>350</v>
      </c>
      <c r="H105" s="156">
        <v>1</v>
      </c>
      <c r="I105" s="193" t="str">
        <f t="shared" si="11"/>
        <v>AFP</v>
      </c>
      <c r="J105" s="200">
        <v>1</v>
      </c>
      <c r="K105" s="195">
        <f t="shared" si="12"/>
        <v>52.5</v>
      </c>
      <c r="L105" s="195">
        <f t="shared" si="13"/>
        <v>3.5437500000000002</v>
      </c>
      <c r="M105" s="195">
        <f t="shared" si="14"/>
        <v>0</v>
      </c>
      <c r="N105" s="195">
        <f t="shared" si="15"/>
        <v>3.9375</v>
      </c>
      <c r="O105" s="195">
        <f t="shared" si="16"/>
        <v>0</v>
      </c>
      <c r="P105" s="195">
        <f t="shared" si="17"/>
        <v>175</v>
      </c>
    </row>
    <row r="106" spans="1:16" ht="12.75" customHeight="1" x14ac:dyDescent="0.2">
      <c r="A106" s="148">
        <v>46</v>
      </c>
      <c r="B106" s="151" t="s">
        <v>78</v>
      </c>
      <c r="C106" s="151" t="s">
        <v>797</v>
      </c>
      <c r="D106" s="151" t="s">
        <v>490</v>
      </c>
      <c r="E106" s="153" t="s">
        <v>261</v>
      </c>
      <c r="F106" s="154" t="s">
        <v>298</v>
      </c>
      <c r="G106" s="155">
        <v>375</v>
      </c>
      <c r="H106" s="156">
        <v>1</v>
      </c>
      <c r="I106" s="193" t="str">
        <f t="shared" si="11"/>
        <v>AFP</v>
      </c>
      <c r="J106" s="200">
        <v>1</v>
      </c>
      <c r="K106" s="195">
        <f t="shared" si="12"/>
        <v>56.25</v>
      </c>
      <c r="L106" s="195">
        <f t="shared" si="13"/>
        <v>3.7968750000000004</v>
      </c>
      <c r="M106" s="195">
        <f t="shared" si="14"/>
        <v>0</v>
      </c>
      <c r="N106" s="195">
        <f t="shared" si="15"/>
        <v>4.21875</v>
      </c>
      <c r="O106" s="195">
        <f t="shared" si="16"/>
        <v>0</v>
      </c>
      <c r="P106" s="195">
        <f t="shared" si="17"/>
        <v>187.5</v>
      </c>
    </row>
    <row r="107" spans="1:16" ht="12.75" customHeight="1" x14ac:dyDescent="0.2">
      <c r="A107" s="148">
        <v>47</v>
      </c>
      <c r="B107" s="151" t="s">
        <v>491</v>
      </c>
      <c r="C107" s="151" t="s">
        <v>798</v>
      </c>
      <c r="D107" s="151" t="s">
        <v>490</v>
      </c>
      <c r="E107" s="153" t="s">
        <v>261</v>
      </c>
      <c r="F107" s="154" t="s">
        <v>298</v>
      </c>
      <c r="G107" s="155">
        <v>400</v>
      </c>
      <c r="H107" s="156">
        <v>1</v>
      </c>
      <c r="I107" s="193" t="str">
        <f t="shared" si="11"/>
        <v>AFP</v>
      </c>
      <c r="J107" s="200">
        <v>1</v>
      </c>
      <c r="K107" s="195">
        <f t="shared" si="12"/>
        <v>60</v>
      </c>
      <c r="L107" s="195">
        <f t="shared" si="13"/>
        <v>4.0500000000000007</v>
      </c>
      <c r="M107" s="195">
        <f t="shared" si="14"/>
        <v>0</v>
      </c>
      <c r="N107" s="195">
        <f t="shared" si="15"/>
        <v>4.5</v>
      </c>
      <c r="O107" s="195">
        <f t="shared" si="16"/>
        <v>0</v>
      </c>
      <c r="P107" s="195">
        <f t="shared" si="17"/>
        <v>200</v>
      </c>
    </row>
    <row r="108" spans="1:16" ht="12.75" customHeight="1" x14ac:dyDescent="0.2">
      <c r="A108" s="148">
        <v>48</v>
      </c>
      <c r="B108" s="151" t="s">
        <v>492</v>
      </c>
      <c r="C108" s="151" t="s">
        <v>493</v>
      </c>
      <c r="D108" s="151" t="s">
        <v>494</v>
      </c>
      <c r="E108" s="153" t="s">
        <v>261</v>
      </c>
      <c r="F108" s="154" t="s">
        <v>298</v>
      </c>
      <c r="G108" s="155">
        <v>375</v>
      </c>
      <c r="H108" s="156">
        <v>1</v>
      </c>
      <c r="I108" s="193" t="str">
        <f t="shared" si="11"/>
        <v>AFP</v>
      </c>
      <c r="J108" s="200">
        <v>0</v>
      </c>
      <c r="K108" s="195">
        <f t="shared" si="12"/>
        <v>0</v>
      </c>
      <c r="L108" s="195">
        <f t="shared" si="13"/>
        <v>0</v>
      </c>
      <c r="M108" s="195">
        <f t="shared" si="14"/>
        <v>0</v>
      </c>
      <c r="N108" s="195">
        <f t="shared" si="15"/>
        <v>0</v>
      </c>
      <c r="O108" s="195">
        <f t="shared" si="16"/>
        <v>0</v>
      </c>
      <c r="P108" s="195">
        <f t="shared" si="17"/>
        <v>0</v>
      </c>
    </row>
    <row r="109" spans="1:16" ht="12.75" customHeight="1" x14ac:dyDescent="0.2">
      <c r="A109" s="148">
        <v>49</v>
      </c>
      <c r="B109" s="151" t="s">
        <v>799</v>
      </c>
      <c r="C109" s="151" t="s">
        <v>493</v>
      </c>
      <c r="D109" s="151" t="s">
        <v>494</v>
      </c>
      <c r="E109" s="153" t="s">
        <v>261</v>
      </c>
      <c r="F109" s="154" t="s">
        <v>298</v>
      </c>
      <c r="G109" s="155">
        <v>375</v>
      </c>
      <c r="H109" s="156">
        <v>1</v>
      </c>
      <c r="I109" s="193" t="str">
        <f t="shared" si="11"/>
        <v>AFP</v>
      </c>
      <c r="J109" s="200">
        <v>0</v>
      </c>
      <c r="K109" s="195">
        <f t="shared" si="12"/>
        <v>0</v>
      </c>
      <c r="L109" s="195">
        <f t="shared" si="13"/>
        <v>0</v>
      </c>
      <c r="M109" s="195">
        <f t="shared" si="14"/>
        <v>0</v>
      </c>
      <c r="N109" s="195">
        <f t="shared" si="15"/>
        <v>0</v>
      </c>
      <c r="O109" s="195">
        <f t="shared" si="16"/>
        <v>0</v>
      </c>
      <c r="P109" s="195">
        <f t="shared" si="17"/>
        <v>0</v>
      </c>
    </row>
    <row r="110" spans="1:16" ht="12.75" customHeight="1" x14ac:dyDescent="0.2">
      <c r="A110" s="148">
        <v>50</v>
      </c>
      <c r="B110" s="151" t="s">
        <v>495</v>
      </c>
      <c r="C110" s="151" t="s">
        <v>493</v>
      </c>
      <c r="D110" s="151" t="s">
        <v>494</v>
      </c>
      <c r="E110" s="153" t="s">
        <v>261</v>
      </c>
      <c r="F110" s="154" t="s">
        <v>298</v>
      </c>
      <c r="G110" s="155">
        <v>425</v>
      </c>
      <c r="H110" s="156">
        <v>2</v>
      </c>
      <c r="I110" s="193" t="str">
        <f t="shared" si="11"/>
        <v>INPEP</v>
      </c>
      <c r="J110" s="200">
        <v>1</v>
      </c>
      <c r="K110" s="195">
        <f t="shared" si="12"/>
        <v>63.75</v>
      </c>
      <c r="L110" s="195">
        <f t="shared" si="13"/>
        <v>0</v>
      </c>
      <c r="M110" s="195">
        <f t="shared" si="14"/>
        <v>4.4625000000000004</v>
      </c>
      <c r="N110" s="195">
        <f t="shared" si="15"/>
        <v>4.78125</v>
      </c>
      <c r="O110" s="195">
        <f t="shared" si="16"/>
        <v>0</v>
      </c>
      <c r="P110" s="195">
        <f t="shared" si="17"/>
        <v>212.5</v>
      </c>
    </row>
    <row r="111" spans="1:16" ht="12.75" customHeight="1" thickBot="1" x14ac:dyDescent="0.25">
      <c r="A111" s="148"/>
      <c r="B111" s="151"/>
      <c r="C111" s="151"/>
      <c r="D111" s="151"/>
      <c r="E111" s="153"/>
      <c r="F111" s="154"/>
      <c r="G111" s="209">
        <f>SUM(G61:G110)</f>
        <v>28067</v>
      </c>
      <c r="H111" s="210"/>
      <c r="I111" s="203"/>
      <c r="J111" s="204"/>
      <c r="K111" s="209">
        <f t="shared" ref="K111:P111" si="18">SUM(K61:K110)</f>
        <v>1870.5</v>
      </c>
      <c r="L111" s="209">
        <f t="shared" si="18"/>
        <v>93.605625000000003</v>
      </c>
      <c r="M111" s="209">
        <f t="shared" si="18"/>
        <v>4.4625000000000004</v>
      </c>
      <c r="N111" s="209">
        <f t="shared" si="18"/>
        <v>140.28749999999999</v>
      </c>
      <c r="O111" s="209">
        <f t="shared" si="18"/>
        <v>0</v>
      </c>
      <c r="P111" s="209">
        <f t="shared" si="18"/>
        <v>6235</v>
      </c>
    </row>
    <row r="112" spans="1:16" ht="12.75" customHeight="1" thickTop="1" x14ac:dyDescent="0.2">
      <c r="A112" s="148"/>
      <c r="B112" s="151"/>
      <c r="C112" s="151"/>
      <c r="D112" s="151"/>
      <c r="E112" s="153"/>
      <c r="F112" s="154"/>
      <c r="G112" s="155"/>
      <c r="H112" s="156"/>
      <c r="I112" s="193"/>
      <c r="J112" s="200"/>
      <c r="K112" s="195"/>
      <c r="L112" s="195"/>
      <c r="M112" s="195"/>
      <c r="N112" s="195"/>
      <c r="O112" s="195"/>
      <c r="P112" s="195"/>
    </row>
    <row r="113" spans="1:16" ht="12.75" customHeight="1" x14ac:dyDescent="0.2">
      <c r="A113" s="148">
        <v>1</v>
      </c>
      <c r="B113" s="159" t="s">
        <v>67</v>
      </c>
      <c r="C113" s="157" t="s">
        <v>176</v>
      </c>
      <c r="D113" s="151" t="s">
        <v>787</v>
      </c>
      <c r="E113" s="153" t="s">
        <v>261</v>
      </c>
      <c r="F113" s="154">
        <v>51201</v>
      </c>
      <c r="G113" s="155">
        <v>450</v>
      </c>
      <c r="H113" s="156">
        <v>1</v>
      </c>
      <c r="I113" s="193" t="str">
        <f t="shared" si="11"/>
        <v>AFP</v>
      </c>
      <c r="J113" s="200">
        <v>0</v>
      </c>
      <c r="K113" s="195">
        <f t="shared" si="12"/>
        <v>0</v>
      </c>
      <c r="L113" s="195">
        <f t="shared" si="13"/>
        <v>0</v>
      </c>
      <c r="M113" s="195">
        <f t="shared" si="14"/>
        <v>0</v>
      </c>
      <c r="N113" s="195">
        <f t="shared" si="15"/>
        <v>0</v>
      </c>
      <c r="O113" s="195">
        <f>IF(H113=3,K113*O109,0)</f>
        <v>0</v>
      </c>
      <c r="P113" s="195">
        <f t="shared" si="17"/>
        <v>0</v>
      </c>
    </row>
    <row r="114" spans="1:16" ht="12.75" customHeight="1" x14ac:dyDescent="0.2">
      <c r="A114" s="148">
        <v>2</v>
      </c>
      <c r="B114" s="151" t="s">
        <v>889</v>
      </c>
      <c r="C114" s="151" t="s">
        <v>176</v>
      </c>
      <c r="D114" s="151" t="s">
        <v>800</v>
      </c>
      <c r="E114" s="153" t="s">
        <v>261</v>
      </c>
      <c r="F114" s="154">
        <v>51201</v>
      </c>
      <c r="G114" s="155">
        <v>400</v>
      </c>
      <c r="H114" s="156">
        <v>1</v>
      </c>
      <c r="I114" s="193" t="str">
        <f t="shared" si="11"/>
        <v>AFP</v>
      </c>
      <c r="J114" s="200">
        <v>0</v>
      </c>
      <c r="K114" s="195">
        <f t="shared" si="12"/>
        <v>0</v>
      </c>
      <c r="L114" s="195">
        <f t="shared" si="13"/>
        <v>0</v>
      </c>
      <c r="M114" s="195">
        <f t="shared" si="14"/>
        <v>0</v>
      </c>
      <c r="N114" s="195">
        <f t="shared" si="15"/>
        <v>0</v>
      </c>
      <c r="O114" s="195">
        <f>IF(H114=3,K114*O110,0)</f>
        <v>0</v>
      </c>
      <c r="P114" s="195">
        <f t="shared" si="17"/>
        <v>0</v>
      </c>
    </row>
    <row r="115" spans="1:16" ht="12.75" customHeight="1" x14ac:dyDescent="0.2">
      <c r="A115" s="148">
        <v>3</v>
      </c>
      <c r="B115" s="151" t="s">
        <v>682</v>
      </c>
      <c r="C115" s="157" t="s">
        <v>176</v>
      </c>
      <c r="D115" s="151" t="s">
        <v>800</v>
      </c>
      <c r="E115" s="153" t="s">
        <v>261</v>
      </c>
      <c r="F115" s="154">
        <v>51201</v>
      </c>
      <c r="G115" s="155">
        <v>350</v>
      </c>
      <c r="H115" s="156">
        <v>1</v>
      </c>
      <c r="I115" s="193" t="str">
        <f t="shared" si="11"/>
        <v>AFP</v>
      </c>
      <c r="J115" s="200">
        <v>0</v>
      </c>
      <c r="K115" s="195">
        <f t="shared" si="12"/>
        <v>0</v>
      </c>
      <c r="L115" s="195">
        <f t="shared" si="13"/>
        <v>0</v>
      </c>
      <c r="M115" s="195">
        <f t="shared" si="14"/>
        <v>0</v>
      </c>
      <c r="N115" s="195">
        <f t="shared" si="15"/>
        <v>0</v>
      </c>
      <c r="O115" s="195">
        <f t="shared" si="16"/>
        <v>0</v>
      </c>
      <c r="P115" s="195">
        <f t="shared" si="17"/>
        <v>0</v>
      </c>
    </row>
    <row r="116" spans="1:16" ht="12.75" customHeight="1" x14ac:dyDescent="0.2">
      <c r="A116" s="148">
        <v>4</v>
      </c>
      <c r="B116" s="151" t="s">
        <v>722</v>
      </c>
      <c r="C116" s="157" t="s">
        <v>176</v>
      </c>
      <c r="D116" s="151" t="s">
        <v>800</v>
      </c>
      <c r="E116" s="153" t="s">
        <v>261</v>
      </c>
      <c r="F116" s="154">
        <v>51201</v>
      </c>
      <c r="G116" s="155">
        <v>300</v>
      </c>
      <c r="H116" s="156">
        <v>1</v>
      </c>
      <c r="I116" s="193" t="str">
        <f t="shared" si="11"/>
        <v>AFP</v>
      </c>
      <c r="J116" s="200">
        <v>0</v>
      </c>
      <c r="K116" s="195">
        <f t="shared" si="12"/>
        <v>0</v>
      </c>
      <c r="L116" s="195">
        <f t="shared" si="13"/>
        <v>0</v>
      </c>
      <c r="M116" s="195">
        <f t="shared" si="14"/>
        <v>0</v>
      </c>
      <c r="N116" s="195">
        <f t="shared" si="15"/>
        <v>0</v>
      </c>
      <c r="O116" s="195">
        <f t="shared" si="16"/>
        <v>0</v>
      </c>
      <c r="P116" s="195">
        <f t="shared" si="17"/>
        <v>0</v>
      </c>
    </row>
    <row r="117" spans="1:16" ht="12.75" customHeight="1" x14ac:dyDescent="0.2">
      <c r="A117" s="148">
        <v>5</v>
      </c>
      <c r="B117" s="151" t="s">
        <v>895</v>
      </c>
      <c r="C117" s="157" t="s">
        <v>176</v>
      </c>
      <c r="D117" s="151" t="s">
        <v>800</v>
      </c>
      <c r="E117" s="153" t="s">
        <v>261</v>
      </c>
      <c r="F117" s="154">
        <v>51201</v>
      </c>
      <c r="G117" s="155">
        <v>300</v>
      </c>
      <c r="H117" s="156">
        <v>1</v>
      </c>
      <c r="I117" s="193" t="str">
        <f t="shared" si="11"/>
        <v>AFP</v>
      </c>
      <c r="J117" s="200">
        <v>0</v>
      </c>
      <c r="K117" s="195">
        <f t="shared" si="12"/>
        <v>0</v>
      </c>
      <c r="L117" s="195">
        <f t="shared" si="13"/>
        <v>0</v>
      </c>
      <c r="M117" s="195">
        <f t="shared" si="14"/>
        <v>0</v>
      </c>
      <c r="N117" s="195">
        <f t="shared" si="15"/>
        <v>0</v>
      </c>
      <c r="O117" s="195">
        <f t="shared" si="16"/>
        <v>0</v>
      </c>
      <c r="P117" s="195">
        <f t="shared" si="17"/>
        <v>0</v>
      </c>
    </row>
    <row r="118" spans="1:16" ht="12.75" customHeight="1" x14ac:dyDescent="0.2">
      <c r="A118" s="148">
        <v>6</v>
      </c>
      <c r="B118" s="151" t="s">
        <v>723</v>
      </c>
      <c r="C118" s="157" t="s">
        <v>712</v>
      </c>
      <c r="D118" s="151" t="s">
        <v>800</v>
      </c>
      <c r="E118" s="153" t="s">
        <v>261</v>
      </c>
      <c r="F118" s="154">
        <v>51201</v>
      </c>
      <c r="G118" s="155">
        <v>300</v>
      </c>
      <c r="H118" s="156">
        <v>1</v>
      </c>
      <c r="I118" s="193" t="str">
        <f t="shared" si="11"/>
        <v>AFP</v>
      </c>
      <c r="J118" s="200">
        <v>0</v>
      </c>
      <c r="K118" s="195">
        <f t="shared" si="12"/>
        <v>0</v>
      </c>
      <c r="L118" s="195">
        <f t="shared" si="13"/>
        <v>0</v>
      </c>
      <c r="M118" s="195">
        <f t="shared" si="14"/>
        <v>0</v>
      </c>
      <c r="N118" s="195">
        <f t="shared" si="15"/>
        <v>0</v>
      </c>
      <c r="O118" s="195">
        <f t="shared" si="16"/>
        <v>0</v>
      </c>
      <c r="P118" s="195">
        <f t="shared" si="17"/>
        <v>0</v>
      </c>
    </row>
    <row r="119" spans="1:16" ht="12.75" customHeight="1" x14ac:dyDescent="0.2">
      <c r="A119" s="148">
        <v>7</v>
      </c>
      <c r="B119" s="151" t="s">
        <v>683</v>
      </c>
      <c r="C119" s="157" t="s">
        <v>658</v>
      </c>
      <c r="D119" s="151" t="s">
        <v>657</v>
      </c>
      <c r="E119" s="153" t="s">
        <v>261</v>
      </c>
      <c r="F119" s="154">
        <v>51201</v>
      </c>
      <c r="G119" s="155">
        <v>600</v>
      </c>
      <c r="H119" s="156">
        <v>1</v>
      </c>
      <c r="I119" s="193" t="str">
        <f t="shared" si="11"/>
        <v>AFP</v>
      </c>
      <c r="J119" s="200">
        <v>1</v>
      </c>
      <c r="K119" s="195">
        <f t="shared" si="12"/>
        <v>90</v>
      </c>
      <c r="L119" s="195">
        <f t="shared" si="13"/>
        <v>6.0750000000000002</v>
      </c>
      <c r="M119" s="195">
        <f t="shared" si="14"/>
        <v>0</v>
      </c>
      <c r="N119" s="195">
        <f t="shared" si="15"/>
        <v>6.75</v>
      </c>
      <c r="O119" s="195">
        <f t="shared" si="16"/>
        <v>0</v>
      </c>
      <c r="P119" s="195">
        <f t="shared" si="17"/>
        <v>300</v>
      </c>
    </row>
    <row r="120" spans="1:16" ht="12.75" customHeight="1" x14ac:dyDescent="0.2">
      <c r="A120" s="148">
        <v>8</v>
      </c>
      <c r="B120" s="151" t="s">
        <v>801</v>
      </c>
      <c r="C120" s="157" t="s">
        <v>659</v>
      </c>
      <c r="D120" s="151" t="s">
        <v>657</v>
      </c>
      <c r="E120" s="153" t="s">
        <v>261</v>
      </c>
      <c r="F120" s="154">
        <v>51201</v>
      </c>
      <c r="G120" s="155">
        <v>460</v>
      </c>
      <c r="H120" s="156">
        <v>1</v>
      </c>
      <c r="I120" s="193" t="str">
        <f t="shared" si="11"/>
        <v>AFP</v>
      </c>
      <c r="J120" s="200">
        <v>1</v>
      </c>
      <c r="K120" s="195">
        <f t="shared" si="12"/>
        <v>69</v>
      </c>
      <c r="L120" s="195">
        <f t="shared" si="13"/>
        <v>4.6575000000000006</v>
      </c>
      <c r="M120" s="195">
        <f t="shared" si="14"/>
        <v>0</v>
      </c>
      <c r="N120" s="195">
        <f t="shared" si="15"/>
        <v>5.1749999999999998</v>
      </c>
      <c r="O120" s="195">
        <f t="shared" si="16"/>
        <v>0</v>
      </c>
      <c r="P120" s="195">
        <f t="shared" si="17"/>
        <v>230</v>
      </c>
    </row>
    <row r="121" spans="1:16" ht="12.75" customHeight="1" x14ac:dyDescent="0.2">
      <c r="A121" s="148">
        <v>9</v>
      </c>
      <c r="B121" s="148" t="s">
        <v>624</v>
      </c>
      <c r="C121" s="157" t="s">
        <v>659</v>
      </c>
      <c r="D121" s="151" t="s">
        <v>657</v>
      </c>
      <c r="E121" s="153" t="s">
        <v>261</v>
      </c>
      <c r="F121" s="154">
        <v>51201</v>
      </c>
      <c r="G121" s="155">
        <v>500</v>
      </c>
      <c r="H121" s="156">
        <v>1</v>
      </c>
      <c r="I121" s="193" t="str">
        <f t="shared" si="11"/>
        <v>AFP</v>
      </c>
      <c r="J121" s="200">
        <v>1</v>
      </c>
      <c r="K121" s="195">
        <f t="shared" si="12"/>
        <v>75</v>
      </c>
      <c r="L121" s="195">
        <f t="shared" si="13"/>
        <v>5.0625</v>
      </c>
      <c r="M121" s="195">
        <f t="shared" si="14"/>
        <v>0</v>
      </c>
      <c r="N121" s="195">
        <f t="shared" si="15"/>
        <v>5.625</v>
      </c>
      <c r="O121" s="195">
        <f t="shared" si="16"/>
        <v>0</v>
      </c>
      <c r="P121" s="195">
        <f t="shared" si="17"/>
        <v>250</v>
      </c>
    </row>
    <row r="122" spans="1:16" ht="12.75" customHeight="1" x14ac:dyDescent="0.2">
      <c r="A122" s="148">
        <v>10</v>
      </c>
      <c r="B122" s="148" t="s">
        <v>736</v>
      </c>
      <c r="C122" s="157" t="s">
        <v>659</v>
      </c>
      <c r="D122" s="151" t="s">
        <v>657</v>
      </c>
      <c r="E122" s="153" t="s">
        <v>261</v>
      </c>
      <c r="F122" s="154">
        <v>51201</v>
      </c>
      <c r="G122" s="155">
        <v>460</v>
      </c>
      <c r="H122" s="156">
        <v>1</v>
      </c>
      <c r="I122" s="193" t="str">
        <f t="shared" si="11"/>
        <v>AFP</v>
      </c>
      <c r="J122" s="200">
        <v>1</v>
      </c>
      <c r="K122" s="195">
        <f t="shared" si="12"/>
        <v>69</v>
      </c>
      <c r="L122" s="195">
        <f t="shared" si="13"/>
        <v>4.6575000000000006</v>
      </c>
      <c r="M122" s="195">
        <f t="shared" si="14"/>
        <v>0</v>
      </c>
      <c r="N122" s="195">
        <f t="shared" si="15"/>
        <v>5.1749999999999998</v>
      </c>
      <c r="O122" s="195">
        <f t="shared" si="16"/>
        <v>0</v>
      </c>
      <c r="P122" s="195">
        <f t="shared" si="17"/>
        <v>230</v>
      </c>
    </row>
    <row r="123" spans="1:16" ht="12.75" customHeight="1" x14ac:dyDescent="0.2">
      <c r="A123" s="148">
        <v>11</v>
      </c>
      <c r="B123" s="148" t="s">
        <v>737</v>
      </c>
      <c r="C123" s="157" t="s">
        <v>659</v>
      </c>
      <c r="D123" s="151" t="s">
        <v>657</v>
      </c>
      <c r="E123" s="153" t="s">
        <v>261</v>
      </c>
      <c r="F123" s="154">
        <v>51201</v>
      </c>
      <c r="G123" s="155">
        <v>460</v>
      </c>
      <c r="H123" s="156">
        <v>1</v>
      </c>
      <c r="I123" s="193" t="str">
        <f t="shared" si="11"/>
        <v>AFP</v>
      </c>
      <c r="J123" s="200">
        <v>1</v>
      </c>
      <c r="K123" s="195">
        <f t="shared" si="12"/>
        <v>69</v>
      </c>
      <c r="L123" s="195">
        <f t="shared" si="13"/>
        <v>4.6575000000000006</v>
      </c>
      <c r="M123" s="195">
        <f t="shared" si="14"/>
        <v>0</v>
      </c>
      <c r="N123" s="195">
        <f t="shared" si="15"/>
        <v>5.1749999999999998</v>
      </c>
      <c r="O123" s="195">
        <f t="shared" si="16"/>
        <v>0</v>
      </c>
      <c r="P123" s="195">
        <f t="shared" si="17"/>
        <v>230</v>
      </c>
    </row>
    <row r="124" spans="1:16" ht="12.75" customHeight="1" x14ac:dyDescent="0.2">
      <c r="A124" s="148">
        <v>12</v>
      </c>
      <c r="B124" s="148" t="s">
        <v>738</v>
      </c>
      <c r="C124" s="157" t="s">
        <v>659</v>
      </c>
      <c r="D124" s="151" t="s">
        <v>657</v>
      </c>
      <c r="E124" s="153" t="s">
        <v>261</v>
      </c>
      <c r="F124" s="154">
        <v>51201</v>
      </c>
      <c r="G124" s="155">
        <v>460</v>
      </c>
      <c r="H124" s="156">
        <v>1</v>
      </c>
      <c r="I124" s="193" t="str">
        <f t="shared" si="11"/>
        <v>AFP</v>
      </c>
      <c r="J124" s="200">
        <v>1</v>
      </c>
      <c r="K124" s="195">
        <f t="shared" si="12"/>
        <v>69</v>
      </c>
      <c r="L124" s="195">
        <f t="shared" si="13"/>
        <v>4.6575000000000006</v>
      </c>
      <c r="M124" s="195">
        <f t="shared" si="14"/>
        <v>0</v>
      </c>
      <c r="N124" s="195">
        <f t="shared" si="15"/>
        <v>5.1749999999999998</v>
      </c>
      <c r="O124" s="195">
        <f t="shared" si="16"/>
        <v>0</v>
      </c>
      <c r="P124" s="195">
        <f t="shared" si="17"/>
        <v>230</v>
      </c>
    </row>
    <row r="125" spans="1:16" ht="12.75" customHeight="1" x14ac:dyDescent="0.2">
      <c r="A125" s="148">
        <v>13</v>
      </c>
      <c r="B125" s="148" t="s">
        <v>739</v>
      </c>
      <c r="C125" s="157" t="s">
        <v>659</v>
      </c>
      <c r="D125" s="151" t="s">
        <v>657</v>
      </c>
      <c r="E125" s="153" t="s">
        <v>261</v>
      </c>
      <c r="F125" s="154">
        <v>51201</v>
      </c>
      <c r="G125" s="155">
        <v>460</v>
      </c>
      <c r="H125" s="156">
        <v>1</v>
      </c>
      <c r="I125" s="193" t="str">
        <f t="shared" si="11"/>
        <v>AFP</v>
      </c>
      <c r="J125" s="200">
        <v>1</v>
      </c>
      <c r="K125" s="195">
        <f t="shared" si="12"/>
        <v>69</v>
      </c>
      <c r="L125" s="195">
        <f t="shared" si="13"/>
        <v>4.6575000000000006</v>
      </c>
      <c r="M125" s="195">
        <f t="shared" si="14"/>
        <v>0</v>
      </c>
      <c r="N125" s="195">
        <f t="shared" si="15"/>
        <v>5.1749999999999998</v>
      </c>
      <c r="O125" s="195">
        <f t="shared" si="16"/>
        <v>0</v>
      </c>
      <c r="P125" s="195">
        <f t="shared" si="17"/>
        <v>230</v>
      </c>
    </row>
    <row r="126" spans="1:16" ht="12.75" customHeight="1" x14ac:dyDescent="0.2">
      <c r="A126" s="148">
        <v>14</v>
      </c>
      <c r="B126" s="163" t="s">
        <v>954</v>
      </c>
      <c r="C126" s="164" t="s">
        <v>953</v>
      </c>
      <c r="D126" s="165" t="s">
        <v>978</v>
      </c>
      <c r="E126" s="153" t="s">
        <v>261</v>
      </c>
      <c r="F126" s="154">
        <v>51201</v>
      </c>
      <c r="G126" s="155">
        <v>500</v>
      </c>
      <c r="H126" s="156">
        <v>1</v>
      </c>
      <c r="I126" s="193" t="str">
        <f t="shared" si="11"/>
        <v>AFP</v>
      </c>
      <c r="J126" s="200">
        <v>1</v>
      </c>
      <c r="K126" s="195">
        <f t="shared" si="12"/>
        <v>75</v>
      </c>
      <c r="L126" s="195">
        <f t="shared" si="13"/>
        <v>5.0625</v>
      </c>
      <c r="M126" s="195">
        <f t="shared" si="14"/>
        <v>0</v>
      </c>
      <c r="N126" s="195">
        <f t="shared" si="15"/>
        <v>5.625</v>
      </c>
      <c r="O126" s="195">
        <f t="shared" si="16"/>
        <v>0</v>
      </c>
      <c r="P126" s="195">
        <f t="shared" si="17"/>
        <v>250</v>
      </c>
    </row>
    <row r="127" spans="1:16" ht="12.75" customHeight="1" x14ac:dyDescent="0.2">
      <c r="A127" s="148">
        <v>15</v>
      </c>
      <c r="B127" s="151" t="s">
        <v>725</v>
      </c>
      <c r="C127" s="157" t="s">
        <v>470</v>
      </c>
      <c r="D127" s="151" t="s">
        <v>789</v>
      </c>
      <c r="E127" s="153" t="s">
        <v>261</v>
      </c>
      <c r="F127" s="154">
        <v>51201</v>
      </c>
      <c r="G127" s="155">
        <v>375</v>
      </c>
      <c r="H127" s="156">
        <v>3</v>
      </c>
      <c r="I127" s="193" t="str">
        <f t="shared" si="11"/>
        <v>ISPFA</v>
      </c>
      <c r="J127" s="200">
        <v>1</v>
      </c>
      <c r="K127" s="195">
        <f t="shared" si="12"/>
        <v>56.25</v>
      </c>
      <c r="L127" s="195">
        <f t="shared" si="13"/>
        <v>0</v>
      </c>
      <c r="M127" s="195">
        <f t="shared" si="14"/>
        <v>0</v>
      </c>
      <c r="N127" s="195">
        <f t="shared" si="15"/>
        <v>4.21875</v>
      </c>
      <c r="O127" s="195">
        <f t="shared" si="16"/>
        <v>0</v>
      </c>
      <c r="P127" s="195">
        <f t="shared" si="17"/>
        <v>187.5</v>
      </c>
    </row>
    <row r="128" spans="1:16" ht="12.75" customHeight="1" x14ac:dyDescent="0.2">
      <c r="A128" s="148">
        <v>16</v>
      </c>
      <c r="B128" s="151" t="s">
        <v>726</v>
      </c>
      <c r="C128" s="157" t="s">
        <v>470</v>
      </c>
      <c r="D128" s="151" t="s">
        <v>789</v>
      </c>
      <c r="E128" s="153" t="s">
        <v>261</v>
      </c>
      <c r="F128" s="154">
        <v>51201</v>
      </c>
      <c r="G128" s="155">
        <v>375</v>
      </c>
      <c r="H128" s="156">
        <v>1</v>
      </c>
      <c r="I128" s="193" t="str">
        <f t="shared" si="11"/>
        <v>AFP</v>
      </c>
      <c r="J128" s="200">
        <v>1</v>
      </c>
      <c r="K128" s="195">
        <f t="shared" si="12"/>
        <v>56.25</v>
      </c>
      <c r="L128" s="195">
        <f t="shared" si="13"/>
        <v>3.7968750000000004</v>
      </c>
      <c r="M128" s="195">
        <f t="shared" si="14"/>
        <v>0</v>
      </c>
      <c r="N128" s="195">
        <f t="shared" si="15"/>
        <v>4.21875</v>
      </c>
      <c r="O128" s="195">
        <f t="shared" si="16"/>
        <v>0</v>
      </c>
      <c r="P128" s="195">
        <f t="shared" si="17"/>
        <v>187.5</v>
      </c>
    </row>
    <row r="129" spans="1:16" ht="12.75" customHeight="1" x14ac:dyDescent="0.2">
      <c r="A129" s="148">
        <v>17</v>
      </c>
      <c r="B129" s="151" t="s">
        <v>727</v>
      </c>
      <c r="C129" s="157" t="s">
        <v>470</v>
      </c>
      <c r="D129" s="151" t="s">
        <v>789</v>
      </c>
      <c r="E129" s="153" t="s">
        <v>261</v>
      </c>
      <c r="F129" s="154">
        <v>51201</v>
      </c>
      <c r="G129" s="155">
        <v>375</v>
      </c>
      <c r="H129" s="156">
        <v>3</v>
      </c>
      <c r="I129" s="193" t="str">
        <f t="shared" si="11"/>
        <v>ISPFA</v>
      </c>
      <c r="J129" s="200">
        <v>1</v>
      </c>
      <c r="K129" s="195">
        <f t="shared" si="12"/>
        <v>56.25</v>
      </c>
      <c r="L129" s="195">
        <f t="shared" si="13"/>
        <v>0</v>
      </c>
      <c r="M129" s="195">
        <f t="shared" si="14"/>
        <v>0</v>
      </c>
      <c r="N129" s="195">
        <f t="shared" si="15"/>
        <v>4.21875</v>
      </c>
      <c r="O129" s="195">
        <f t="shared" si="16"/>
        <v>0</v>
      </c>
      <c r="P129" s="195">
        <f t="shared" si="17"/>
        <v>187.5</v>
      </c>
    </row>
    <row r="130" spans="1:16" ht="12.75" customHeight="1" x14ac:dyDescent="0.2">
      <c r="A130" s="148">
        <v>18</v>
      </c>
      <c r="B130" s="151" t="s">
        <v>803</v>
      </c>
      <c r="C130" s="157" t="s">
        <v>470</v>
      </c>
      <c r="D130" s="151" t="s">
        <v>789</v>
      </c>
      <c r="E130" s="153" t="s">
        <v>261</v>
      </c>
      <c r="F130" s="154">
        <v>51201</v>
      </c>
      <c r="G130" s="155">
        <v>375</v>
      </c>
      <c r="H130" s="156">
        <v>1</v>
      </c>
      <c r="I130" s="193" t="str">
        <f t="shared" si="11"/>
        <v>AFP</v>
      </c>
      <c r="J130" s="200">
        <v>1</v>
      </c>
      <c r="K130" s="195">
        <f t="shared" si="12"/>
        <v>56.25</v>
      </c>
      <c r="L130" s="195">
        <f t="shared" si="13"/>
        <v>3.7968750000000004</v>
      </c>
      <c r="M130" s="195">
        <f t="shared" si="14"/>
        <v>0</v>
      </c>
      <c r="N130" s="195">
        <f t="shared" si="15"/>
        <v>4.21875</v>
      </c>
      <c r="O130" s="195">
        <f t="shared" si="16"/>
        <v>0</v>
      </c>
      <c r="P130" s="195">
        <f t="shared" si="17"/>
        <v>187.5</v>
      </c>
    </row>
    <row r="131" spans="1:16" ht="12.75" customHeight="1" x14ac:dyDescent="0.2">
      <c r="A131" s="148">
        <v>19</v>
      </c>
      <c r="B131" s="151" t="s">
        <v>728</v>
      </c>
      <c r="C131" s="157" t="s">
        <v>470</v>
      </c>
      <c r="D131" s="151" t="s">
        <v>789</v>
      </c>
      <c r="E131" s="153" t="s">
        <v>261</v>
      </c>
      <c r="F131" s="154">
        <v>51201</v>
      </c>
      <c r="G131" s="155">
        <v>375</v>
      </c>
      <c r="H131" s="156">
        <v>1</v>
      </c>
      <c r="I131" s="193" t="str">
        <f t="shared" si="11"/>
        <v>AFP</v>
      </c>
      <c r="J131" s="200">
        <v>1</v>
      </c>
      <c r="K131" s="195">
        <f t="shared" si="12"/>
        <v>56.25</v>
      </c>
      <c r="L131" s="195">
        <f t="shared" si="13"/>
        <v>3.7968750000000004</v>
      </c>
      <c r="M131" s="195">
        <f t="shared" si="14"/>
        <v>0</v>
      </c>
      <c r="N131" s="195">
        <f t="shared" si="15"/>
        <v>4.21875</v>
      </c>
      <c r="O131" s="195">
        <f t="shared" si="16"/>
        <v>0</v>
      </c>
      <c r="P131" s="195">
        <f t="shared" si="17"/>
        <v>187.5</v>
      </c>
    </row>
    <row r="132" spans="1:16" ht="12.75" customHeight="1" x14ac:dyDescent="0.2">
      <c r="A132" s="148">
        <v>20</v>
      </c>
      <c r="B132" s="151" t="s">
        <v>729</v>
      </c>
      <c r="C132" s="157" t="s">
        <v>470</v>
      </c>
      <c r="D132" s="151" t="s">
        <v>789</v>
      </c>
      <c r="E132" s="153" t="s">
        <v>261</v>
      </c>
      <c r="F132" s="154">
        <v>51201</v>
      </c>
      <c r="G132" s="155">
        <v>375</v>
      </c>
      <c r="H132" s="156">
        <v>1</v>
      </c>
      <c r="I132" s="193" t="str">
        <f t="shared" si="11"/>
        <v>AFP</v>
      </c>
      <c r="J132" s="200">
        <v>1</v>
      </c>
      <c r="K132" s="195">
        <f t="shared" si="12"/>
        <v>56.25</v>
      </c>
      <c r="L132" s="195">
        <f t="shared" si="13"/>
        <v>3.7968750000000004</v>
      </c>
      <c r="M132" s="195">
        <f t="shared" si="14"/>
        <v>0</v>
      </c>
      <c r="N132" s="195">
        <f t="shared" si="15"/>
        <v>4.21875</v>
      </c>
      <c r="O132" s="195">
        <f t="shared" si="16"/>
        <v>0</v>
      </c>
      <c r="P132" s="195">
        <f t="shared" si="17"/>
        <v>187.5</v>
      </c>
    </row>
    <row r="133" spans="1:16" ht="12.75" customHeight="1" x14ac:dyDescent="0.2">
      <c r="A133" s="148">
        <v>21</v>
      </c>
      <c r="B133" s="151" t="s">
        <v>730</v>
      </c>
      <c r="C133" s="157" t="s">
        <v>470</v>
      </c>
      <c r="D133" s="151" t="s">
        <v>789</v>
      </c>
      <c r="E133" s="153" t="s">
        <v>261</v>
      </c>
      <c r="F133" s="154">
        <v>51201</v>
      </c>
      <c r="G133" s="155">
        <v>375</v>
      </c>
      <c r="H133" s="156">
        <v>3</v>
      </c>
      <c r="I133" s="193" t="str">
        <f t="shared" si="11"/>
        <v>ISPFA</v>
      </c>
      <c r="J133" s="200">
        <v>1</v>
      </c>
      <c r="K133" s="195">
        <f t="shared" si="12"/>
        <v>56.25</v>
      </c>
      <c r="L133" s="195">
        <f t="shared" si="13"/>
        <v>0</v>
      </c>
      <c r="M133" s="195">
        <f t="shared" si="14"/>
        <v>0</v>
      </c>
      <c r="N133" s="195">
        <f t="shared" si="15"/>
        <v>4.21875</v>
      </c>
      <c r="O133" s="195">
        <f t="shared" si="16"/>
        <v>0</v>
      </c>
      <c r="P133" s="195">
        <f t="shared" si="17"/>
        <v>187.5</v>
      </c>
    </row>
    <row r="134" spans="1:16" ht="12.75" customHeight="1" x14ac:dyDescent="0.2">
      <c r="A134" s="148">
        <v>22</v>
      </c>
      <c r="B134" s="151" t="s">
        <v>731</v>
      </c>
      <c r="C134" s="157" t="s">
        <v>470</v>
      </c>
      <c r="D134" s="151" t="s">
        <v>789</v>
      </c>
      <c r="E134" s="153" t="s">
        <v>261</v>
      </c>
      <c r="F134" s="154">
        <v>51201</v>
      </c>
      <c r="G134" s="155">
        <v>375</v>
      </c>
      <c r="H134" s="156">
        <v>3</v>
      </c>
      <c r="I134" s="193" t="str">
        <f t="shared" si="11"/>
        <v>ISPFA</v>
      </c>
      <c r="J134" s="200">
        <v>1</v>
      </c>
      <c r="K134" s="195">
        <f t="shared" si="12"/>
        <v>56.25</v>
      </c>
      <c r="L134" s="195">
        <f t="shared" si="13"/>
        <v>0</v>
      </c>
      <c r="M134" s="195">
        <f t="shared" si="14"/>
        <v>0</v>
      </c>
      <c r="N134" s="195">
        <f t="shared" si="15"/>
        <v>4.21875</v>
      </c>
      <c r="O134" s="195">
        <f t="shared" si="16"/>
        <v>0</v>
      </c>
      <c r="P134" s="195">
        <f t="shared" si="17"/>
        <v>187.5</v>
      </c>
    </row>
    <row r="135" spans="1:16" ht="12.75" customHeight="1" x14ac:dyDescent="0.2">
      <c r="A135" s="148">
        <v>23</v>
      </c>
      <c r="B135" s="151" t="s">
        <v>732</v>
      </c>
      <c r="C135" s="157" t="s">
        <v>470</v>
      </c>
      <c r="D135" s="151" t="s">
        <v>789</v>
      </c>
      <c r="E135" s="153" t="s">
        <v>261</v>
      </c>
      <c r="F135" s="154">
        <v>51201</v>
      </c>
      <c r="G135" s="155">
        <v>375</v>
      </c>
      <c r="H135" s="156">
        <v>3</v>
      </c>
      <c r="I135" s="193" t="str">
        <f t="shared" si="11"/>
        <v>ISPFA</v>
      </c>
      <c r="J135" s="200">
        <v>1</v>
      </c>
      <c r="K135" s="195">
        <f t="shared" si="12"/>
        <v>56.25</v>
      </c>
      <c r="L135" s="195">
        <f t="shared" si="13"/>
        <v>0</v>
      </c>
      <c r="M135" s="195">
        <f t="shared" si="14"/>
        <v>0</v>
      </c>
      <c r="N135" s="195">
        <f t="shared" si="15"/>
        <v>4.21875</v>
      </c>
      <c r="O135" s="195">
        <f t="shared" si="16"/>
        <v>0</v>
      </c>
      <c r="P135" s="195">
        <f t="shared" si="17"/>
        <v>187.5</v>
      </c>
    </row>
    <row r="136" spans="1:16" ht="12.75" customHeight="1" x14ac:dyDescent="0.2">
      <c r="A136" s="148">
        <v>24</v>
      </c>
      <c r="B136" s="151" t="s">
        <v>733</v>
      </c>
      <c r="C136" s="157" t="s">
        <v>470</v>
      </c>
      <c r="D136" s="151" t="s">
        <v>789</v>
      </c>
      <c r="E136" s="153" t="s">
        <v>261</v>
      </c>
      <c r="F136" s="154">
        <v>51201</v>
      </c>
      <c r="G136" s="155">
        <v>375</v>
      </c>
      <c r="H136" s="156">
        <v>3</v>
      </c>
      <c r="I136" s="193" t="str">
        <f t="shared" si="11"/>
        <v>ISPFA</v>
      </c>
      <c r="J136" s="200">
        <v>1</v>
      </c>
      <c r="K136" s="195">
        <f t="shared" si="12"/>
        <v>56.25</v>
      </c>
      <c r="L136" s="195">
        <f t="shared" si="13"/>
        <v>0</v>
      </c>
      <c r="M136" s="195">
        <f t="shared" si="14"/>
        <v>0</v>
      </c>
      <c r="N136" s="195">
        <f t="shared" si="15"/>
        <v>4.21875</v>
      </c>
      <c r="O136" s="195">
        <f t="shared" si="16"/>
        <v>0</v>
      </c>
      <c r="P136" s="195">
        <f t="shared" si="17"/>
        <v>187.5</v>
      </c>
    </row>
    <row r="137" spans="1:16" ht="12.75" customHeight="1" x14ac:dyDescent="0.2">
      <c r="A137" s="148">
        <v>25</v>
      </c>
      <c r="B137" s="151" t="s">
        <v>900</v>
      </c>
      <c r="C137" s="157" t="s">
        <v>470</v>
      </c>
      <c r="D137" s="151" t="s">
        <v>789</v>
      </c>
      <c r="E137" s="153" t="s">
        <v>261</v>
      </c>
      <c r="F137" s="154">
        <v>51201</v>
      </c>
      <c r="G137" s="155">
        <v>375</v>
      </c>
      <c r="H137" s="156">
        <v>1</v>
      </c>
      <c r="I137" s="193" t="str">
        <f t="shared" si="11"/>
        <v>AFP</v>
      </c>
      <c r="J137" s="200">
        <v>1</v>
      </c>
      <c r="K137" s="195">
        <f t="shared" si="12"/>
        <v>56.25</v>
      </c>
      <c r="L137" s="195">
        <f t="shared" si="13"/>
        <v>3.7968750000000004</v>
      </c>
      <c r="M137" s="195">
        <f t="shared" si="14"/>
        <v>0</v>
      </c>
      <c r="N137" s="195">
        <f t="shared" si="15"/>
        <v>4.21875</v>
      </c>
      <c r="O137" s="195">
        <f t="shared" si="16"/>
        <v>0</v>
      </c>
      <c r="P137" s="195">
        <f t="shared" si="17"/>
        <v>187.5</v>
      </c>
    </row>
    <row r="138" spans="1:16" ht="12.75" customHeight="1" x14ac:dyDescent="0.2">
      <c r="A138" s="148">
        <v>26</v>
      </c>
      <c r="B138" s="151" t="s">
        <v>901</v>
      </c>
      <c r="C138" s="157" t="s">
        <v>470</v>
      </c>
      <c r="D138" s="151" t="s">
        <v>789</v>
      </c>
      <c r="E138" s="153" t="s">
        <v>261</v>
      </c>
      <c r="F138" s="154">
        <v>51201</v>
      </c>
      <c r="G138" s="155">
        <v>375</v>
      </c>
      <c r="H138" s="156">
        <v>3</v>
      </c>
      <c r="I138" s="193" t="str">
        <f t="shared" si="11"/>
        <v>ISPFA</v>
      </c>
      <c r="J138" s="200">
        <v>1</v>
      </c>
      <c r="K138" s="195">
        <f t="shared" si="12"/>
        <v>56.25</v>
      </c>
      <c r="L138" s="195">
        <f t="shared" si="13"/>
        <v>0</v>
      </c>
      <c r="M138" s="195">
        <f t="shared" si="14"/>
        <v>0</v>
      </c>
      <c r="N138" s="195">
        <f t="shared" si="15"/>
        <v>4.21875</v>
      </c>
      <c r="O138" s="195">
        <f t="shared" si="16"/>
        <v>0</v>
      </c>
      <c r="P138" s="195">
        <f t="shared" si="17"/>
        <v>187.5</v>
      </c>
    </row>
    <row r="139" spans="1:16" ht="12.75" customHeight="1" x14ac:dyDescent="0.2">
      <c r="A139" s="148">
        <v>27</v>
      </c>
      <c r="B139" s="151" t="s">
        <v>902</v>
      </c>
      <c r="C139" s="157" t="s">
        <v>470</v>
      </c>
      <c r="D139" s="151" t="s">
        <v>789</v>
      </c>
      <c r="E139" s="153" t="s">
        <v>261</v>
      </c>
      <c r="F139" s="154">
        <v>51201</v>
      </c>
      <c r="G139" s="155">
        <v>375</v>
      </c>
      <c r="H139" s="156">
        <v>3</v>
      </c>
      <c r="I139" s="193" t="str">
        <f t="shared" si="11"/>
        <v>ISPFA</v>
      </c>
      <c r="J139" s="200">
        <v>1</v>
      </c>
      <c r="K139" s="195">
        <f t="shared" si="12"/>
        <v>56.25</v>
      </c>
      <c r="L139" s="195">
        <f t="shared" si="13"/>
        <v>0</v>
      </c>
      <c r="M139" s="195">
        <f t="shared" si="14"/>
        <v>0</v>
      </c>
      <c r="N139" s="195">
        <f t="shared" si="15"/>
        <v>4.21875</v>
      </c>
      <c r="O139" s="195">
        <f t="shared" si="16"/>
        <v>0</v>
      </c>
      <c r="P139" s="195">
        <f t="shared" si="17"/>
        <v>187.5</v>
      </c>
    </row>
    <row r="140" spans="1:16" ht="12.75" customHeight="1" x14ac:dyDescent="0.2">
      <c r="A140" s="148">
        <v>28</v>
      </c>
      <c r="B140" s="151" t="s">
        <v>903</v>
      </c>
      <c r="C140" s="157" t="s">
        <v>470</v>
      </c>
      <c r="D140" s="151" t="s">
        <v>789</v>
      </c>
      <c r="E140" s="153" t="s">
        <v>261</v>
      </c>
      <c r="F140" s="154">
        <v>51201</v>
      </c>
      <c r="G140" s="155">
        <v>375</v>
      </c>
      <c r="H140" s="156">
        <v>1</v>
      </c>
      <c r="I140" s="193" t="str">
        <f t="shared" si="11"/>
        <v>AFP</v>
      </c>
      <c r="J140" s="200">
        <v>1</v>
      </c>
      <c r="K140" s="195">
        <f t="shared" si="12"/>
        <v>56.25</v>
      </c>
      <c r="L140" s="195">
        <f t="shared" si="13"/>
        <v>3.7968750000000004</v>
      </c>
      <c r="M140" s="195">
        <f t="shared" si="14"/>
        <v>0</v>
      </c>
      <c r="N140" s="195">
        <f t="shared" si="15"/>
        <v>4.21875</v>
      </c>
      <c r="O140" s="195">
        <f t="shared" si="16"/>
        <v>0</v>
      </c>
      <c r="P140" s="195">
        <f t="shared" si="17"/>
        <v>187.5</v>
      </c>
    </row>
    <row r="141" spans="1:16" ht="12.75" customHeight="1" x14ac:dyDescent="0.2">
      <c r="A141" s="148">
        <v>29</v>
      </c>
      <c r="B141" s="151" t="s">
        <v>904</v>
      </c>
      <c r="C141" s="157" t="s">
        <v>470</v>
      </c>
      <c r="D141" s="151" t="s">
        <v>789</v>
      </c>
      <c r="E141" s="153" t="s">
        <v>261</v>
      </c>
      <c r="F141" s="154">
        <v>51201</v>
      </c>
      <c r="G141" s="155">
        <v>375</v>
      </c>
      <c r="H141" s="156">
        <v>3</v>
      </c>
      <c r="I141" s="193" t="str">
        <f t="shared" si="11"/>
        <v>ISPFA</v>
      </c>
      <c r="J141" s="200">
        <v>1</v>
      </c>
      <c r="K141" s="195">
        <f t="shared" si="12"/>
        <v>56.25</v>
      </c>
      <c r="L141" s="195">
        <f t="shared" si="13"/>
        <v>0</v>
      </c>
      <c r="M141" s="195">
        <f t="shared" si="14"/>
        <v>0</v>
      </c>
      <c r="N141" s="195">
        <f t="shared" si="15"/>
        <v>4.21875</v>
      </c>
      <c r="O141" s="195">
        <f t="shared" si="16"/>
        <v>0</v>
      </c>
      <c r="P141" s="195">
        <f t="shared" si="17"/>
        <v>187.5</v>
      </c>
    </row>
    <row r="142" spans="1:16" ht="12.75" customHeight="1" x14ac:dyDescent="0.2">
      <c r="A142" s="148">
        <v>30</v>
      </c>
      <c r="B142" s="151" t="s">
        <v>905</v>
      </c>
      <c r="C142" s="157" t="s">
        <v>470</v>
      </c>
      <c r="D142" s="151" t="s">
        <v>789</v>
      </c>
      <c r="E142" s="153" t="s">
        <v>261</v>
      </c>
      <c r="F142" s="154">
        <v>51201</v>
      </c>
      <c r="G142" s="155">
        <v>375</v>
      </c>
      <c r="H142" s="156">
        <v>3</v>
      </c>
      <c r="I142" s="193" t="str">
        <f t="shared" si="11"/>
        <v>ISPFA</v>
      </c>
      <c r="J142" s="200">
        <v>1</v>
      </c>
      <c r="K142" s="195">
        <f t="shared" si="12"/>
        <v>56.25</v>
      </c>
      <c r="L142" s="195">
        <f t="shared" si="13"/>
        <v>0</v>
      </c>
      <c r="M142" s="195">
        <f t="shared" si="14"/>
        <v>0</v>
      </c>
      <c r="N142" s="195">
        <f t="shared" si="15"/>
        <v>4.21875</v>
      </c>
      <c r="O142" s="195">
        <f t="shared" si="16"/>
        <v>0</v>
      </c>
      <c r="P142" s="195">
        <f t="shared" si="17"/>
        <v>187.5</v>
      </c>
    </row>
    <row r="143" spans="1:16" ht="12.75" customHeight="1" x14ac:dyDescent="0.2">
      <c r="A143" s="148">
        <v>31</v>
      </c>
      <c r="B143" s="151" t="s">
        <v>906</v>
      </c>
      <c r="C143" s="151" t="s">
        <v>470</v>
      </c>
      <c r="D143" s="151" t="s">
        <v>789</v>
      </c>
      <c r="E143" s="153" t="s">
        <v>261</v>
      </c>
      <c r="F143" s="154">
        <v>51201</v>
      </c>
      <c r="G143" s="155">
        <v>375</v>
      </c>
      <c r="H143" s="156">
        <v>3</v>
      </c>
      <c r="I143" s="193" t="str">
        <f t="shared" si="11"/>
        <v>ISPFA</v>
      </c>
      <c r="J143" s="200">
        <v>1</v>
      </c>
      <c r="K143" s="195">
        <f t="shared" si="12"/>
        <v>56.25</v>
      </c>
      <c r="L143" s="195">
        <f t="shared" si="13"/>
        <v>0</v>
      </c>
      <c r="M143" s="195">
        <f t="shared" si="14"/>
        <v>0</v>
      </c>
      <c r="N143" s="195">
        <f t="shared" si="15"/>
        <v>4.21875</v>
      </c>
      <c r="O143" s="195">
        <f t="shared" si="16"/>
        <v>0</v>
      </c>
      <c r="P143" s="195">
        <f t="shared" si="17"/>
        <v>187.5</v>
      </c>
    </row>
    <row r="144" spans="1:16" ht="12.75" customHeight="1" x14ac:dyDescent="0.2">
      <c r="A144" s="148">
        <v>32</v>
      </c>
      <c r="B144" s="151" t="s">
        <v>907</v>
      </c>
      <c r="C144" s="151" t="s">
        <v>470</v>
      </c>
      <c r="D144" s="151" t="s">
        <v>789</v>
      </c>
      <c r="E144" s="153" t="s">
        <v>261</v>
      </c>
      <c r="F144" s="154">
        <v>51201</v>
      </c>
      <c r="G144" s="155">
        <v>375</v>
      </c>
      <c r="H144" s="156">
        <v>3</v>
      </c>
      <c r="I144" s="193" t="str">
        <f t="shared" si="11"/>
        <v>ISPFA</v>
      </c>
      <c r="J144" s="200">
        <v>1</v>
      </c>
      <c r="K144" s="195">
        <f t="shared" si="12"/>
        <v>56.25</v>
      </c>
      <c r="L144" s="195">
        <f t="shared" si="13"/>
        <v>0</v>
      </c>
      <c r="M144" s="195">
        <f t="shared" si="14"/>
        <v>0</v>
      </c>
      <c r="N144" s="195">
        <f t="shared" si="15"/>
        <v>4.21875</v>
      </c>
      <c r="O144" s="195">
        <f t="shared" si="16"/>
        <v>0</v>
      </c>
      <c r="P144" s="195">
        <f t="shared" si="17"/>
        <v>187.5</v>
      </c>
    </row>
    <row r="145" spans="1:16" ht="12.75" customHeight="1" x14ac:dyDescent="0.2">
      <c r="A145" s="148">
        <v>33</v>
      </c>
      <c r="B145" s="151" t="s">
        <v>908</v>
      </c>
      <c r="C145" s="151" t="s">
        <v>470</v>
      </c>
      <c r="D145" s="151" t="s">
        <v>789</v>
      </c>
      <c r="E145" s="153" t="s">
        <v>261</v>
      </c>
      <c r="F145" s="154">
        <v>51201</v>
      </c>
      <c r="G145" s="155">
        <v>375</v>
      </c>
      <c r="H145" s="156">
        <v>3</v>
      </c>
      <c r="I145" s="193" t="str">
        <f t="shared" si="11"/>
        <v>ISPFA</v>
      </c>
      <c r="J145" s="200">
        <v>1</v>
      </c>
      <c r="K145" s="195">
        <f t="shared" si="12"/>
        <v>56.25</v>
      </c>
      <c r="L145" s="195">
        <f t="shared" si="13"/>
        <v>0</v>
      </c>
      <c r="M145" s="195">
        <f t="shared" si="14"/>
        <v>0</v>
      </c>
      <c r="N145" s="195">
        <f t="shared" si="15"/>
        <v>4.21875</v>
      </c>
      <c r="O145" s="195">
        <f t="shared" si="16"/>
        <v>0</v>
      </c>
      <c r="P145" s="195">
        <f t="shared" si="17"/>
        <v>187.5</v>
      </c>
    </row>
    <row r="146" spans="1:16" ht="12.75" customHeight="1" x14ac:dyDescent="0.2">
      <c r="A146" s="148">
        <v>34</v>
      </c>
      <c r="B146" s="151" t="s">
        <v>909</v>
      </c>
      <c r="C146" s="151" t="s">
        <v>470</v>
      </c>
      <c r="D146" s="151" t="s">
        <v>789</v>
      </c>
      <c r="E146" s="153" t="s">
        <v>261</v>
      </c>
      <c r="F146" s="154">
        <v>51201</v>
      </c>
      <c r="G146" s="155">
        <v>375</v>
      </c>
      <c r="H146" s="156">
        <v>3</v>
      </c>
      <c r="I146" s="193" t="str">
        <f t="shared" si="11"/>
        <v>ISPFA</v>
      </c>
      <c r="J146" s="200">
        <v>1</v>
      </c>
      <c r="K146" s="195">
        <f t="shared" si="12"/>
        <v>56.25</v>
      </c>
      <c r="L146" s="195">
        <f t="shared" si="13"/>
        <v>0</v>
      </c>
      <c r="M146" s="195">
        <f t="shared" si="14"/>
        <v>0</v>
      </c>
      <c r="N146" s="195">
        <f t="shared" si="15"/>
        <v>4.21875</v>
      </c>
      <c r="O146" s="195">
        <f t="shared" si="16"/>
        <v>0</v>
      </c>
      <c r="P146" s="195">
        <f t="shared" si="17"/>
        <v>187.5</v>
      </c>
    </row>
    <row r="147" spans="1:16" ht="12.75" customHeight="1" x14ac:dyDescent="0.2">
      <c r="A147" s="148">
        <v>35</v>
      </c>
      <c r="B147" s="151" t="s">
        <v>910</v>
      </c>
      <c r="C147" s="151" t="s">
        <v>470</v>
      </c>
      <c r="D147" s="151" t="s">
        <v>789</v>
      </c>
      <c r="E147" s="153" t="s">
        <v>261</v>
      </c>
      <c r="F147" s="154">
        <v>51201</v>
      </c>
      <c r="G147" s="155">
        <v>375</v>
      </c>
      <c r="H147" s="156">
        <v>3</v>
      </c>
      <c r="I147" s="193" t="str">
        <f t="shared" ref="I147:I214" si="19">VLOOKUP(H147,$BE$1:$BF$4,2)</f>
        <v>ISPFA</v>
      </c>
      <c r="J147" s="200">
        <v>1</v>
      </c>
      <c r="K147" s="195">
        <f t="shared" si="12"/>
        <v>56.25</v>
      </c>
      <c r="L147" s="195">
        <f t="shared" si="13"/>
        <v>0</v>
      </c>
      <c r="M147" s="195">
        <f t="shared" si="14"/>
        <v>0</v>
      </c>
      <c r="N147" s="195">
        <f t="shared" si="15"/>
        <v>4.21875</v>
      </c>
      <c r="O147" s="195">
        <f t="shared" si="16"/>
        <v>0</v>
      </c>
      <c r="P147" s="195">
        <f t="shared" si="17"/>
        <v>187.5</v>
      </c>
    </row>
    <row r="148" spans="1:16" ht="12.75" customHeight="1" x14ac:dyDescent="0.2">
      <c r="A148" s="148">
        <v>36</v>
      </c>
      <c r="B148" s="151" t="s">
        <v>911</v>
      </c>
      <c r="C148" s="151" t="s">
        <v>470</v>
      </c>
      <c r="D148" s="151" t="s">
        <v>789</v>
      </c>
      <c r="E148" s="153" t="s">
        <v>261</v>
      </c>
      <c r="F148" s="154">
        <v>51201</v>
      </c>
      <c r="G148" s="155">
        <v>375</v>
      </c>
      <c r="H148" s="156">
        <v>3</v>
      </c>
      <c r="I148" s="193" t="str">
        <f t="shared" si="19"/>
        <v>ISPFA</v>
      </c>
      <c r="J148" s="200">
        <v>1</v>
      </c>
      <c r="K148" s="195">
        <f t="shared" ref="K148:K217" si="20">IF(J148=1,(G148/2)*0.3,0)</f>
        <v>56.25</v>
      </c>
      <c r="L148" s="195">
        <f t="shared" ref="L148:L217" si="21">IF(H148=1,K148*$L$7,0)</f>
        <v>0</v>
      </c>
      <c r="M148" s="195">
        <f t="shared" ref="M148:M217" si="22">IF(H148=2,K148*$M$7,0)</f>
        <v>0</v>
      </c>
      <c r="N148" s="195">
        <f t="shared" ref="N148:N217" si="23">K148*$N$7</f>
        <v>4.21875</v>
      </c>
      <c r="O148" s="195">
        <f t="shared" ref="O148:O214" si="24">IF(H148=3,K148*O146,0)</f>
        <v>0</v>
      </c>
      <c r="P148" s="195">
        <f t="shared" ref="P148:P217" si="25">IF(J148=1,G148/2,0)</f>
        <v>187.5</v>
      </c>
    </row>
    <row r="149" spans="1:16" ht="12.75" customHeight="1" x14ac:dyDescent="0.2">
      <c r="A149" s="148">
        <v>37</v>
      </c>
      <c r="B149" s="151" t="s">
        <v>912</v>
      </c>
      <c r="C149" s="151" t="s">
        <v>470</v>
      </c>
      <c r="D149" s="151" t="s">
        <v>789</v>
      </c>
      <c r="E149" s="153" t="s">
        <v>261</v>
      </c>
      <c r="F149" s="154">
        <v>51201</v>
      </c>
      <c r="G149" s="155">
        <v>375</v>
      </c>
      <c r="H149" s="156">
        <v>3</v>
      </c>
      <c r="I149" s="193" t="str">
        <f t="shared" si="19"/>
        <v>ISPFA</v>
      </c>
      <c r="J149" s="200">
        <v>1</v>
      </c>
      <c r="K149" s="195">
        <f t="shared" si="20"/>
        <v>56.25</v>
      </c>
      <c r="L149" s="195">
        <f t="shared" si="21"/>
        <v>0</v>
      </c>
      <c r="M149" s="195">
        <f t="shared" si="22"/>
        <v>0</v>
      </c>
      <c r="N149" s="195">
        <f t="shared" si="23"/>
        <v>4.21875</v>
      </c>
      <c r="O149" s="195">
        <f t="shared" si="24"/>
        <v>0</v>
      </c>
      <c r="P149" s="195">
        <f t="shared" si="25"/>
        <v>187.5</v>
      </c>
    </row>
    <row r="150" spans="1:16" ht="12.75" customHeight="1" x14ac:dyDescent="0.2">
      <c r="A150" s="148">
        <v>38</v>
      </c>
      <c r="B150" s="151" t="s">
        <v>958</v>
      </c>
      <c r="C150" s="151" t="s">
        <v>470</v>
      </c>
      <c r="D150" s="151" t="s">
        <v>789</v>
      </c>
      <c r="E150" s="153" t="s">
        <v>261</v>
      </c>
      <c r="F150" s="154">
        <v>51201</v>
      </c>
      <c r="G150" s="155">
        <v>375</v>
      </c>
      <c r="H150" s="156">
        <v>3</v>
      </c>
      <c r="I150" s="193" t="str">
        <f t="shared" si="19"/>
        <v>ISPFA</v>
      </c>
      <c r="J150" s="200">
        <v>1</v>
      </c>
      <c r="K150" s="195">
        <f t="shared" si="20"/>
        <v>56.25</v>
      </c>
      <c r="L150" s="195">
        <f t="shared" si="21"/>
        <v>0</v>
      </c>
      <c r="M150" s="195">
        <f t="shared" si="22"/>
        <v>0</v>
      </c>
      <c r="N150" s="195">
        <f t="shared" si="23"/>
        <v>4.21875</v>
      </c>
      <c r="O150" s="195">
        <f t="shared" si="24"/>
        <v>0</v>
      </c>
      <c r="P150" s="195">
        <f t="shared" si="25"/>
        <v>187.5</v>
      </c>
    </row>
    <row r="151" spans="1:16" ht="12.75" customHeight="1" x14ac:dyDescent="0.2">
      <c r="A151" s="148">
        <v>39</v>
      </c>
      <c r="B151" s="151" t="s">
        <v>913</v>
      </c>
      <c r="C151" s="151" t="s">
        <v>470</v>
      </c>
      <c r="D151" s="151" t="s">
        <v>789</v>
      </c>
      <c r="E151" s="153" t="s">
        <v>261</v>
      </c>
      <c r="F151" s="154">
        <v>51201</v>
      </c>
      <c r="G151" s="155">
        <v>375</v>
      </c>
      <c r="H151" s="156">
        <v>3</v>
      </c>
      <c r="I151" s="193" t="str">
        <f t="shared" si="19"/>
        <v>ISPFA</v>
      </c>
      <c r="J151" s="200">
        <v>1</v>
      </c>
      <c r="K151" s="195">
        <f t="shared" si="20"/>
        <v>56.25</v>
      </c>
      <c r="L151" s="195">
        <f t="shared" si="21"/>
        <v>0</v>
      </c>
      <c r="M151" s="195">
        <f t="shared" si="22"/>
        <v>0</v>
      </c>
      <c r="N151" s="195">
        <f t="shared" si="23"/>
        <v>4.21875</v>
      </c>
      <c r="O151" s="195">
        <f t="shared" si="24"/>
        <v>0</v>
      </c>
      <c r="P151" s="195">
        <f t="shared" si="25"/>
        <v>187.5</v>
      </c>
    </row>
    <row r="152" spans="1:16" ht="12.75" customHeight="1" x14ac:dyDescent="0.2">
      <c r="A152" s="148">
        <v>40</v>
      </c>
      <c r="B152" s="151" t="s">
        <v>914</v>
      </c>
      <c r="C152" s="151" t="s">
        <v>470</v>
      </c>
      <c r="D152" s="151" t="s">
        <v>789</v>
      </c>
      <c r="E152" s="153" t="s">
        <v>261</v>
      </c>
      <c r="F152" s="154">
        <v>51201</v>
      </c>
      <c r="G152" s="155">
        <v>375</v>
      </c>
      <c r="H152" s="156">
        <v>1</v>
      </c>
      <c r="I152" s="193" t="str">
        <f t="shared" si="19"/>
        <v>AFP</v>
      </c>
      <c r="J152" s="200">
        <v>1</v>
      </c>
      <c r="K152" s="195">
        <f t="shared" si="20"/>
        <v>56.25</v>
      </c>
      <c r="L152" s="195">
        <f t="shared" si="21"/>
        <v>3.7968750000000004</v>
      </c>
      <c r="M152" s="195">
        <f t="shared" si="22"/>
        <v>0</v>
      </c>
      <c r="N152" s="195">
        <f t="shared" si="23"/>
        <v>4.21875</v>
      </c>
      <c r="O152" s="195">
        <f t="shared" si="24"/>
        <v>0</v>
      </c>
      <c r="P152" s="195">
        <f t="shared" si="25"/>
        <v>187.5</v>
      </c>
    </row>
    <row r="153" spans="1:16" ht="12.75" customHeight="1" x14ac:dyDescent="0.2">
      <c r="A153" s="148">
        <v>41</v>
      </c>
      <c r="B153" s="151" t="s">
        <v>601</v>
      </c>
      <c r="C153" s="151" t="s">
        <v>454</v>
      </c>
      <c r="D153" s="151" t="s">
        <v>804</v>
      </c>
      <c r="E153" s="153" t="s">
        <v>261</v>
      </c>
      <c r="F153" s="154">
        <v>51201</v>
      </c>
      <c r="G153" s="155">
        <v>500</v>
      </c>
      <c r="H153" s="156">
        <v>1</v>
      </c>
      <c r="I153" s="193" t="str">
        <f t="shared" si="19"/>
        <v>AFP</v>
      </c>
      <c r="J153" s="200">
        <v>0</v>
      </c>
      <c r="K153" s="195">
        <f t="shared" si="20"/>
        <v>0</v>
      </c>
      <c r="L153" s="195">
        <f t="shared" si="21"/>
        <v>0</v>
      </c>
      <c r="M153" s="195">
        <f t="shared" si="22"/>
        <v>0</v>
      </c>
      <c r="N153" s="195">
        <f t="shared" si="23"/>
        <v>0</v>
      </c>
      <c r="O153" s="195">
        <f t="shared" si="24"/>
        <v>0</v>
      </c>
      <c r="P153" s="195">
        <f t="shared" si="25"/>
        <v>0</v>
      </c>
    </row>
    <row r="154" spans="1:16" ht="12.75" customHeight="1" x14ac:dyDescent="0.2">
      <c r="A154" s="148">
        <v>42</v>
      </c>
      <c r="B154" s="151" t="s">
        <v>688</v>
      </c>
      <c r="C154" s="157" t="s">
        <v>896</v>
      </c>
      <c r="D154" s="151" t="s">
        <v>480</v>
      </c>
      <c r="E154" s="153" t="s">
        <v>261</v>
      </c>
      <c r="F154" s="154">
        <v>51201</v>
      </c>
      <c r="G154" s="155">
        <v>1000</v>
      </c>
      <c r="H154" s="156">
        <v>1</v>
      </c>
      <c r="I154" s="193" t="str">
        <f t="shared" si="19"/>
        <v>AFP</v>
      </c>
      <c r="J154" s="200">
        <v>0</v>
      </c>
      <c r="K154" s="195">
        <f t="shared" si="20"/>
        <v>0</v>
      </c>
      <c r="L154" s="195">
        <f t="shared" si="21"/>
        <v>0</v>
      </c>
      <c r="M154" s="195">
        <f t="shared" si="22"/>
        <v>0</v>
      </c>
      <c r="N154" s="195">
        <f t="shared" si="23"/>
        <v>0</v>
      </c>
      <c r="O154" s="195">
        <f t="shared" si="24"/>
        <v>0</v>
      </c>
      <c r="P154" s="195">
        <f t="shared" si="25"/>
        <v>0</v>
      </c>
    </row>
    <row r="155" spans="1:16" ht="12.75" customHeight="1" x14ac:dyDescent="0.2">
      <c r="A155" s="148">
        <v>43</v>
      </c>
      <c r="B155" s="151" t="s">
        <v>918</v>
      </c>
      <c r="C155" s="157" t="s">
        <v>896</v>
      </c>
      <c r="D155" s="151" t="s">
        <v>480</v>
      </c>
      <c r="E155" s="153" t="s">
        <v>261</v>
      </c>
      <c r="F155" s="154">
        <v>51201</v>
      </c>
      <c r="G155" s="155">
        <v>1000</v>
      </c>
      <c r="H155" s="156">
        <v>1</v>
      </c>
      <c r="I155" s="193" t="str">
        <f t="shared" si="19"/>
        <v>AFP</v>
      </c>
      <c r="J155" s="200">
        <v>0</v>
      </c>
      <c r="K155" s="195">
        <f t="shared" si="20"/>
        <v>0</v>
      </c>
      <c r="L155" s="195">
        <f t="shared" si="21"/>
        <v>0</v>
      </c>
      <c r="M155" s="195">
        <f t="shared" si="22"/>
        <v>0</v>
      </c>
      <c r="N155" s="195">
        <f t="shared" si="23"/>
        <v>0</v>
      </c>
      <c r="O155" s="195">
        <f t="shared" si="24"/>
        <v>0</v>
      </c>
      <c r="P155" s="195">
        <f t="shared" si="25"/>
        <v>0</v>
      </c>
    </row>
    <row r="156" spans="1:16" ht="12.75" customHeight="1" x14ac:dyDescent="0.2">
      <c r="A156" s="148">
        <v>44</v>
      </c>
      <c r="B156" s="151" t="s">
        <v>806</v>
      </c>
      <c r="C156" s="157" t="s">
        <v>807</v>
      </c>
      <c r="D156" s="151" t="s">
        <v>480</v>
      </c>
      <c r="E156" s="153" t="s">
        <v>261</v>
      </c>
      <c r="F156" s="154">
        <v>51201</v>
      </c>
      <c r="G156" s="155">
        <v>700</v>
      </c>
      <c r="H156" s="156">
        <v>1</v>
      </c>
      <c r="I156" s="193" t="str">
        <f t="shared" si="19"/>
        <v>AFP</v>
      </c>
      <c r="J156" s="200">
        <v>0</v>
      </c>
      <c r="K156" s="195">
        <f t="shared" si="20"/>
        <v>0</v>
      </c>
      <c r="L156" s="195">
        <f t="shared" si="21"/>
        <v>0</v>
      </c>
      <c r="M156" s="195">
        <f t="shared" si="22"/>
        <v>0</v>
      </c>
      <c r="N156" s="195">
        <f t="shared" si="23"/>
        <v>0</v>
      </c>
      <c r="O156" s="195">
        <f t="shared" si="24"/>
        <v>0</v>
      </c>
      <c r="P156" s="195">
        <f t="shared" si="25"/>
        <v>0</v>
      </c>
    </row>
    <row r="157" spans="1:16" ht="12.75" customHeight="1" x14ac:dyDescent="0.2">
      <c r="A157" s="148">
        <v>45</v>
      </c>
      <c r="B157" s="151" t="s">
        <v>734</v>
      </c>
      <c r="C157" s="157" t="s">
        <v>896</v>
      </c>
      <c r="D157" s="151" t="s">
        <v>480</v>
      </c>
      <c r="E157" s="153" t="s">
        <v>261</v>
      </c>
      <c r="F157" s="154">
        <v>51201</v>
      </c>
      <c r="G157" s="155">
        <v>600</v>
      </c>
      <c r="H157" s="156">
        <v>1</v>
      </c>
      <c r="I157" s="193" t="str">
        <f t="shared" si="19"/>
        <v>AFP</v>
      </c>
      <c r="J157" s="200">
        <v>0</v>
      </c>
      <c r="K157" s="195">
        <f t="shared" si="20"/>
        <v>0</v>
      </c>
      <c r="L157" s="195">
        <f t="shared" si="21"/>
        <v>0</v>
      </c>
      <c r="M157" s="195">
        <f t="shared" si="22"/>
        <v>0</v>
      </c>
      <c r="N157" s="195">
        <f t="shared" si="23"/>
        <v>0</v>
      </c>
      <c r="O157" s="195">
        <f t="shared" si="24"/>
        <v>0</v>
      </c>
      <c r="P157" s="195">
        <f t="shared" si="25"/>
        <v>0</v>
      </c>
    </row>
    <row r="158" spans="1:16" ht="12.75" customHeight="1" x14ac:dyDescent="0.2">
      <c r="A158" s="148">
        <v>46</v>
      </c>
      <c r="B158" s="151" t="s">
        <v>919</v>
      </c>
      <c r="C158" s="157" t="s">
        <v>896</v>
      </c>
      <c r="D158" s="151" t="s">
        <v>480</v>
      </c>
      <c r="E158" s="153" t="s">
        <v>261</v>
      </c>
      <c r="F158" s="154">
        <v>51201</v>
      </c>
      <c r="G158" s="162">
        <v>600</v>
      </c>
      <c r="H158" s="156">
        <v>1</v>
      </c>
      <c r="I158" s="193" t="str">
        <f t="shared" si="19"/>
        <v>AFP</v>
      </c>
      <c r="J158" s="200">
        <v>0</v>
      </c>
      <c r="K158" s="195">
        <f t="shared" si="20"/>
        <v>0</v>
      </c>
      <c r="L158" s="195">
        <f t="shared" si="21"/>
        <v>0</v>
      </c>
      <c r="M158" s="195">
        <f t="shared" si="22"/>
        <v>0</v>
      </c>
      <c r="N158" s="195">
        <f t="shared" si="23"/>
        <v>0</v>
      </c>
      <c r="O158" s="195">
        <f t="shared" si="24"/>
        <v>0</v>
      </c>
      <c r="P158" s="195">
        <f t="shared" si="25"/>
        <v>0</v>
      </c>
    </row>
    <row r="159" spans="1:16" ht="12.75" customHeight="1" x14ac:dyDescent="0.2">
      <c r="A159" s="148">
        <v>47</v>
      </c>
      <c r="B159" s="161" t="s">
        <v>605</v>
      </c>
      <c r="C159" s="157" t="s">
        <v>896</v>
      </c>
      <c r="D159" s="151" t="s">
        <v>480</v>
      </c>
      <c r="E159" s="153" t="s">
        <v>261</v>
      </c>
      <c r="F159" s="154">
        <v>51201</v>
      </c>
      <c r="G159" s="162">
        <v>600</v>
      </c>
      <c r="H159" s="156">
        <v>1</v>
      </c>
      <c r="I159" s="193" t="str">
        <f t="shared" si="19"/>
        <v>AFP</v>
      </c>
      <c r="J159" s="200">
        <v>0</v>
      </c>
      <c r="K159" s="195">
        <f t="shared" si="20"/>
        <v>0</v>
      </c>
      <c r="L159" s="195">
        <f t="shared" si="21"/>
        <v>0</v>
      </c>
      <c r="M159" s="195">
        <f t="shared" si="22"/>
        <v>0</v>
      </c>
      <c r="N159" s="195">
        <f t="shared" si="23"/>
        <v>0</v>
      </c>
      <c r="O159" s="195">
        <f t="shared" si="24"/>
        <v>0</v>
      </c>
      <c r="P159" s="195">
        <f t="shared" si="25"/>
        <v>0</v>
      </c>
    </row>
    <row r="160" spans="1:16" ht="12.75" customHeight="1" x14ac:dyDescent="0.2">
      <c r="A160" s="148">
        <v>48</v>
      </c>
      <c r="B160" s="161" t="s">
        <v>897</v>
      </c>
      <c r="C160" s="157" t="s">
        <v>896</v>
      </c>
      <c r="D160" s="151" t="s">
        <v>480</v>
      </c>
      <c r="E160" s="153" t="s">
        <v>261</v>
      </c>
      <c r="F160" s="154">
        <v>51201</v>
      </c>
      <c r="G160" s="162">
        <v>600</v>
      </c>
      <c r="H160" s="156">
        <v>1</v>
      </c>
      <c r="I160" s="193" t="str">
        <f t="shared" si="19"/>
        <v>AFP</v>
      </c>
      <c r="J160" s="200">
        <v>0</v>
      </c>
      <c r="K160" s="195">
        <f t="shared" si="20"/>
        <v>0</v>
      </c>
      <c r="L160" s="195">
        <f t="shared" si="21"/>
        <v>0</v>
      </c>
      <c r="M160" s="195">
        <f t="shared" si="22"/>
        <v>0</v>
      </c>
      <c r="N160" s="195">
        <f t="shared" si="23"/>
        <v>0</v>
      </c>
      <c r="O160" s="195">
        <f t="shared" si="24"/>
        <v>0</v>
      </c>
      <c r="P160" s="195">
        <f t="shared" si="25"/>
        <v>0</v>
      </c>
    </row>
    <row r="161" spans="1:16" ht="12.75" customHeight="1" x14ac:dyDescent="0.2">
      <c r="A161" s="148">
        <v>49</v>
      </c>
      <c r="B161" s="151" t="s">
        <v>496</v>
      </c>
      <c r="C161" s="157" t="s">
        <v>497</v>
      </c>
      <c r="D161" s="151" t="s">
        <v>485</v>
      </c>
      <c r="E161" s="153" t="s">
        <v>261</v>
      </c>
      <c r="F161" s="154">
        <v>51201</v>
      </c>
      <c r="G161" s="155">
        <v>400</v>
      </c>
      <c r="H161" s="156">
        <v>1</v>
      </c>
      <c r="I161" s="193" t="str">
        <f t="shared" si="19"/>
        <v>AFP</v>
      </c>
      <c r="J161" s="200">
        <v>0</v>
      </c>
      <c r="K161" s="195">
        <f t="shared" si="20"/>
        <v>0</v>
      </c>
      <c r="L161" s="195">
        <f t="shared" si="21"/>
        <v>0</v>
      </c>
      <c r="M161" s="195">
        <f t="shared" si="22"/>
        <v>0</v>
      </c>
      <c r="N161" s="195">
        <f t="shared" si="23"/>
        <v>0</v>
      </c>
      <c r="O161" s="195">
        <f t="shared" si="24"/>
        <v>0</v>
      </c>
      <c r="P161" s="195">
        <f t="shared" si="25"/>
        <v>0</v>
      </c>
    </row>
    <row r="162" spans="1:16" ht="12.75" customHeight="1" x14ac:dyDescent="0.2">
      <c r="A162" s="148">
        <v>50</v>
      </c>
      <c r="B162" s="151" t="s">
        <v>498</v>
      </c>
      <c r="C162" s="157" t="s">
        <v>499</v>
      </c>
      <c r="D162" s="151" t="s">
        <v>485</v>
      </c>
      <c r="E162" s="153" t="s">
        <v>261</v>
      </c>
      <c r="F162" s="154">
        <v>51201</v>
      </c>
      <c r="G162" s="155">
        <v>350</v>
      </c>
      <c r="H162" s="156">
        <v>1</v>
      </c>
      <c r="I162" s="193" t="str">
        <f t="shared" si="19"/>
        <v>AFP</v>
      </c>
      <c r="J162" s="200">
        <v>0</v>
      </c>
      <c r="K162" s="195">
        <f t="shared" si="20"/>
        <v>0</v>
      </c>
      <c r="L162" s="195">
        <f t="shared" si="21"/>
        <v>0</v>
      </c>
      <c r="M162" s="195">
        <f t="shared" si="22"/>
        <v>0</v>
      </c>
      <c r="N162" s="195">
        <f t="shared" si="23"/>
        <v>0</v>
      </c>
      <c r="O162" s="195">
        <f t="shared" si="24"/>
        <v>0</v>
      </c>
      <c r="P162" s="195">
        <f t="shared" si="25"/>
        <v>0</v>
      </c>
    </row>
    <row r="163" spans="1:16" ht="12.75" customHeight="1" x14ac:dyDescent="0.2">
      <c r="A163" s="148">
        <v>51</v>
      </c>
      <c r="B163" s="151" t="s">
        <v>972</v>
      </c>
      <c r="C163" s="157" t="s">
        <v>809</v>
      </c>
      <c r="D163" s="151" t="s">
        <v>485</v>
      </c>
      <c r="E163" s="153" t="s">
        <v>261</v>
      </c>
      <c r="F163" s="154">
        <v>51201</v>
      </c>
      <c r="G163" s="155">
        <v>200</v>
      </c>
      <c r="H163" s="156">
        <v>1</v>
      </c>
      <c r="I163" s="193" t="str">
        <f t="shared" si="19"/>
        <v>AFP</v>
      </c>
      <c r="J163" s="200">
        <v>0</v>
      </c>
      <c r="K163" s="195">
        <f t="shared" si="20"/>
        <v>0</v>
      </c>
      <c r="L163" s="195">
        <f t="shared" si="21"/>
        <v>0</v>
      </c>
      <c r="M163" s="195">
        <f t="shared" si="22"/>
        <v>0</v>
      </c>
      <c r="N163" s="195">
        <f t="shared" si="23"/>
        <v>0</v>
      </c>
      <c r="O163" s="195">
        <f>IF(H163=3,K163*O161,0)</f>
        <v>0</v>
      </c>
      <c r="P163" s="195">
        <f t="shared" si="25"/>
        <v>0</v>
      </c>
    </row>
    <row r="164" spans="1:16" ht="12.75" customHeight="1" x14ac:dyDescent="0.2">
      <c r="A164" s="148">
        <v>52</v>
      </c>
      <c r="B164" s="151" t="s">
        <v>500</v>
      </c>
      <c r="C164" s="157" t="s">
        <v>501</v>
      </c>
      <c r="D164" s="151" t="s">
        <v>485</v>
      </c>
      <c r="E164" s="153" t="s">
        <v>261</v>
      </c>
      <c r="F164" s="154">
        <v>51201</v>
      </c>
      <c r="G164" s="155">
        <v>200</v>
      </c>
      <c r="H164" s="156">
        <v>1</v>
      </c>
      <c r="I164" s="193" t="str">
        <f t="shared" si="19"/>
        <v>AFP</v>
      </c>
      <c r="J164" s="200">
        <v>0</v>
      </c>
      <c r="K164" s="195">
        <f t="shared" si="20"/>
        <v>0</v>
      </c>
      <c r="L164" s="195">
        <f t="shared" si="21"/>
        <v>0</v>
      </c>
      <c r="M164" s="195">
        <f t="shared" si="22"/>
        <v>0</v>
      </c>
      <c r="N164" s="195">
        <f t="shared" si="23"/>
        <v>0</v>
      </c>
      <c r="O164" s="195">
        <f>IF(H164=3,K164*O162,0)</f>
        <v>0</v>
      </c>
      <c r="P164" s="195">
        <f t="shared" si="25"/>
        <v>0</v>
      </c>
    </row>
    <row r="165" spans="1:16" ht="12.75" customHeight="1" x14ac:dyDescent="0.2">
      <c r="A165" s="148">
        <v>53</v>
      </c>
      <c r="B165" s="151" t="s">
        <v>664</v>
      </c>
      <c r="C165" s="157" t="s">
        <v>502</v>
      </c>
      <c r="D165" s="151" t="s">
        <v>485</v>
      </c>
      <c r="E165" s="153" t="s">
        <v>261</v>
      </c>
      <c r="F165" s="154">
        <v>51201</v>
      </c>
      <c r="G165" s="155">
        <v>200</v>
      </c>
      <c r="H165" s="156">
        <v>1</v>
      </c>
      <c r="I165" s="193" t="str">
        <f t="shared" si="19"/>
        <v>AFP</v>
      </c>
      <c r="J165" s="200">
        <v>0</v>
      </c>
      <c r="K165" s="195">
        <f t="shared" si="20"/>
        <v>0</v>
      </c>
      <c r="L165" s="195">
        <f t="shared" si="21"/>
        <v>0</v>
      </c>
      <c r="M165" s="195">
        <f t="shared" si="22"/>
        <v>0</v>
      </c>
      <c r="N165" s="195">
        <f t="shared" si="23"/>
        <v>0</v>
      </c>
      <c r="O165" s="195">
        <f t="shared" si="24"/>
        <v>0</v>
      </c>
      <c r="P165" s="195">
        <f t="shared" si="25"/>
        <v>0</v>
      </c>
    </row>
    <row r="166" spans="1:16" ht="12.75" customHeight="1" x14ac:dyDescent="0.2">
      <c r="A166" s="148">
        <v>54</v>
      </c>
      <c r="B166" s="151" t="s">
        <v>608</v>
      </c>
      <c r="C166" s="157" t="s">
        <v>810</v>
      </c>
      <c r="D166" s="151" t="s">
        <v>485</v>
      </c>
      <c r="E166" s="153" t="s">
        <v>261</v>
      </c>
      <c r="F166" s="154">
        <v>51201</v>
      </c>
      <c r="G166" s="155">
        <v>200</v>
      </c>
      <c r="H166" s="156">
        <v>1</v>
      </c>
      <c r="I166" s="193" t="str">
        <f t="shared" si="19"/>
        <v>AFP</v>
      </c>
      <c r="J166" s="200">
        <v>0</v>
      </c>
      <c r="K166" s="195">
        <f t="shared" si="20"/>
        <v>0</v>
      </c>
      <c r="L166" s="195">
        <f t="shared" si="21"/>
        <v>0</v>
      </c>
      <c r="M166" s="195">
        <f t="shared" si="22"/>
        <v>0</v>
      </c>
      <c r="N166" s="195">
        <f t="shared" si="23"/>
        <v>0</v>
      </c>
      <c r="O166" s="195">
        <f t="shared" si="24"/>
        <v>0</v>
      </c>
      <c r="P166" s="195">
        <f t="shared" si="25"/>
        <v>0</v>
      </c>
    </row>
    <row r="167" spans="1:16" ht="12.75" customHeight="1" x14ac:dyDescent="0.2">
      <c r="A167" s="148">
        <v>55</v>
      </c>
      <c r="B167" s="151" t="s">
        <v>503</v>
      </c>
      <c r="C167" s="157" t="s">
        <v>504</v>
      </c>
      <c r="D167" s="151" t="s">
        <v>485</v>
      </c>
      <c r="E167" s="153" t="s">
        <v>261</v>
      </c>
      <c r="F167" s="154">
        <v>51201</v>
      </c>
      <c r="G167" s="155">
        <v>200</v>
      </c>
      <c r="H167" s="156">
        <v>1</v>
      </c>
      <c r="I167" s="193" t="str">
        <f t="shared" si="19"/>
        <v>AFP</v>
      </c>
      <c r="J167" s="200">
        <v>0</v>
      </c>
      <c r="K167" s="195">
        <f t="shared" si="20"/>
        <v>0</v>
      </c>
      <c r="L167" s="195">
        <f t="shared" si="21"/>
        <v>0</v>
      </c>
      <c r="M167" s="195">
        <f t="shared" si="22"/>
        <v>0</v>
      </c>
      <c r="N167" s="195">
        <f t="shared" si="23"/>
        <v>0</v>
      </c>
      <c r="O167" s="195">
        <f t="shared" si="24"/>
        <v>0</v>
      </c>
      <c r="P167" s="195">
        <f t="shared" si="25"/>
        <v>0</v>
      </c>
    </row>
    <row r="168" spans="1:16" ht="12.75" customHeight="1" x14ac:dyDescent="0.2">
      <c r="A168" s="148">
        <v>56</v>
      </c>
      <c r="B168" s="151" t="s">
        <v>505</v>
      </c>
      <c r="C168" s="157" t="s">
        <v>506</v>
      </c>
      <c r="D168" s="151" t="s">
        <v>485</v>
      </c>
      <c r="E168" s="153" t="s">
        <v>261</v>
      </c>
      <c r="F168" s="154">
        <v>51201</v>
      </c>
      <c r="G168" s="155">
        <v>200</v>
      </c>
      <c r="H168" s="156">
        <v>1</v>
      </c>
      <c r="I168" s="193" t="str">
        <f t="shared" si="19"/>
        <v>AFP</v>
      </c>
      <c r="J168" s="200">
        <v>0</v>
      </c>
      <c r="K168" s="195">
        <f t="shared" si="20"/>
        <v>0</v>
      </c>
      <c r="L168" s="195">
        <f t="shared" si="21"/>
        <v>0</v>
      </c>
      <c r="M168" s="195">
        <f t="shared" si="22"/>
        <v>0</v>
      </c>
      <c r="N168" s="195">
        <f t="shared" si="23"/>
        <v>0</v>
      </c>
      <c r="O168" s="195">
        <f t="shared" si="24"/>
        <v>0</v>
      </c>
      <c r="P168" s="195">
        <f t="shared" si="25"/>
        <v>0</v>
      </c>
    </row>
    <row r="169" spans="1:16" ht="12.75" customHeight="1" x14ac:dyDescent="0.2">
      <c r="A169" s="148">
        <v>57</v>
      </c>
      <c r="B169" s="151" t="s">
        <v>82</v>
      </c>
      <c r="C169" s="157" t="s">
        <v>507</v>
      </c>
      <c r="D169" s="151" t="s">
        <v>485</v>
      </c>
      <c r="E169" s="153" t="s">
        <v>261</v>
      </c>
      <c r="F169" s="154">
        <v>51201</v>
      </c>
      <c r="G169" s="155">
        <v>200</v>
      </c>
      <c r="H169" s="156">
        <v>1</v>
      </c>
      <c r="I169" s="193" t="str">
        <f t="shared" si="19"/>
        <v>AFP</v>
      </c>
      <c r="J169" s="200">
        <v>0</v>
      </c>
      <c r="K169" s="195">
        <f t="shared" si="20"/>
        <v>0</v>
      </c>
      <c r="L169" s="195">
        <f t="shared" si="21"/>
        <v>0</v>
      </c>
      <c r="M169" s="195">
        <f t="shared" si="22"/>
        <v>0</v>
      </c>
      <c r="N169" s="195">
        <f t="shared" si="23"/>
        <v>0</v>
      </c>
      <c r="O169" s="195">
        <f t="shared" si="24"/>
        <v>0</v>
      </c>
      <c r="P169" s="195">
        <f t="shared" si="25"/>
        <v>0</v>
      </c>
    </row>
    <row r="170" spans="1:16" ht="12.75" customHeight="1" x14ac:dyDescent="0.2">
      <c r="A170" s="148">
        <v>58</v>
      </c>
      <c r="B170" s="157" t="s">
        <v>811</v>
      </c>
      <c r="C170" s="157" t="s">
        <v>863</v>
      </c>
      <c r="D170" s="151" t="s">
        <v>490</v>
      </c>
      <c r="E170" s="153" t="s">
        <v>261</v>
      </c>
      <c r="F170" s="154">
        <v>51201</v>
      </c>
      <c r="G170" s="158">
        <v>400</v>
      </c>
      <c r="H170" s="156">
        <v>1</v>
      </c>
      <c r="I170" s="193" t="str">
        <f t="shared" si="19"/>
        <v>AFP</v>
      </c>
      <c r="J170" s="200">
        <v>0</v>
      </c>
      <c r="K170" s="195">
        <f t="shared" si="20"/>
        <v>0</v>
      </c>
      <c r="L170" s="195">
        <f t="shared" si="21"/>
        <v>0</v>
      </c>
      <c r="M170" s="195">
        <f t="shared" si="22"/>
        <v>0</v>
      </c>
      <c r="N170" s="195">
        <f t="shared" si="23"/>
        <v>0</v>
      </c>
      <c r="O170" s="195">
        <f t="shared" si="24"/>
        <v>0</v>
      </c>
      <c r="P170" s="195">
        <f t="shared" si="25"/>
        <v>0</v>
      </c>
    </row>
    <row r="171" spans="1:16" ht="12.75" customHeight="1" x14ac:dyDescent="0.2">
      <c r="A171" s="148">
        <v>59</v>
      </c>
      <c r="B171" s="157" t="s">
        <v>735</v>
      </c>
      <c r="C171" s="157" t="s">
        <v>892</v>
      </c>
      <c r="D171" s="151" t="s">
        <v>490</v>
      </c>
      <c r="E171" s="153" t="s">
        <v>261</v>
      </c>
      <c r="F171" s="154">
        <v>51201</v>
      </c>
      <c r="G171" s="158">
        <v>300</v>
      </c>
      <c r="H171" s="156">
        <v>1</v>
      </c>
      <c r="I171" s="193" t="str">
        <f t="shared" si="19"/>
        <v>AFP</v>
      </c>
      <c r="J171" s="200">
        <v>1</v>
      </c>
      <c r="K171" s="195">
        <f t="shared" si="20"/>
        <v>45</v>
      </c>
      <c r="L171" s="195">
        <f t="shared" si="21"/>
        <v>3.0375000000000001</v>
      </c>
      <c r="M171" s="195">
        <f t="shared" si="22"/>
        <v>0</v>
      </c>
      <c r="N171" s="195">
        <f t="shared" si="23"/>
        <v>3.375</v>
      </c>
      <c r="O171" s="195">
        <f t="shared" si="24"/>
        <v>0</v>
      </c>
      <c r="P171" s="195">
        <f t="shared" si="25"/>
        <v>150</v>
      </c>
    </row>
    <row r="172" spans="1:16" ht="12.75" customHeight="1" x14ac:dyDescent="0.2">
      <c r="A172" s="148">
        <v>60</v>
      </c>
      <c r="B172" s="164" t="s">
        <v>67</v>
      </c>
      <c r="C172" s="157" t="s">
        <v>892</v>
      </c>
      <c r="D172" s="151" t="s">
        <v>490</v>
      </c>
      <c r="E172" s="153" t="s">
        <v>261</v>
      </c>
      <c r="F172" s="154">
        <v>51201</v>
      </c>
      <c r="G172" s="158">
        <v>300</v>
      </c>
      <c r="H172" s="156">
        <v>1</v>
      </c>
      <c r="I172" s="193" t="str">
        <f t="shared" si="19"/>
        <v>AFP</v>
      </c>
      <c r="J172" s="200">
        <v>1</v>
      </c>
      <c r="K172" s="195">
        <f t="shared" si="20"/>
        <v>45</v>
      </c>
      <c r="L172" s="195">
        <f t="shared" si="21"/>
        <v>3.0375000000000001</v>
      </c>
      <c r="M172" s="195">
        <f t="shared" si="22"/>
        <v>0</v>
      </c>
      <c r="N172" s="195">
        <f t="shared" si="23"/>
        <v>3.375</v>
      </c>
      <c r="O172" s="195">
        <f t="shared" si="24"/>
        <v>0</v>
      </c>
      <c r="P172" s="195">
        <f t="shared" si="25"/>
        <v>150</v>
      </c>
    </row>
    <row r="173" spans="1:16" ht="12.75" customHeight="1" x14ac:dyDescent="0.2">
      <c r="A173" s="148">
        <v>61</v>
      </c>
      <c r="B173" s="165" t="s">
        <v>67</v>
      </c>
      <c r="C173" s="157" t="s">
        <v>884</v>
      </c>
      <c r="D173" s="151" t="s">
        <v>490</v>
      </c>
      <c r="E173" s="153" t="s">
        <v>261</v>
      </c>
      <c r="F173" s="154">
        <v>51201</v>
      </c>
      <c r="G173" s="155">
        <v>350</v>
      </c>
      <c r="H173" s="156">
        <v>1</v>
      </c>
      <c r="I173" s="193" t="str">
        <f t="shared" si="19"/>
        <v>AFP</v>
      </c>
      <c r="J173" s="200">
        <v>1</v>
      </c>
      <c r="K173" s="195">
        <f t="shared" si="20"/>
        <v>52.5</v>
      </c>
      <c r="L173" s="195">
        <f t="shared" si="21"/>
        <v>3.5437500000000002</v>
      </c>
      <c r="M173" s="195">
        <f t="shared" si="22"/>
        <v>0</v>
      </c>
      <c r="N173" s="195">
        <f t="shared" si="23"/>
        <v>3.9375</v>
      </c>
      <c r="O173" s="195">
        <f t="shared" si="24"/>
        <v>0</v>
      </c>
      <c r="P173" s="195">
        <f t="shared" si="25"/>
        <v>175</v>
      </c>
    </row>
    <row r="174" spans="1:16" ht="12.75" customHeight="1" x14ac:dyDescent="0.2">
      <c r="A174" s="148">
        <v>62</v>
      </c>
      <c r="B174" s="151" t="s">
        <v>724</v>
      </c>
      <c r="C174" s="157" t="s">
        <v>884</v>
      </c>
      <c r="D174" s="151" t="s">
        <v>490</v>
      </c>
      <c r="E174" s="153" t="s">
        <v>261</v>
      </c>
      <c r="F174" s="154">
        <v>51201</v>
      </c>
      <c r="G174" s="155">
        <v>350</v>
      </c>
      <c r="H174" s="156">
        <v>1</v>
      </c>
      <c r="I174" s="193" t="str">
        <f t="shared" si="19"/>
        <v>AFP</v>
      </c>
      <c r="J174" s="200">
        <v>1</v>
      </c>
      <c r="K174" s="195">
        <f t="shared" si="20"/>
        <v>52.5</v>
      </c>
      <c r="L174" s="195">
        <f t="shared" si="21"/>
        <v>3.5437500000000002</v>
      </c>
      <c r="M174" s="195">
        <f t="shared" si="22"/>
        <v>0</v>
      </c>
      <c r="N174" s="195">
        <f t="shared" si="23"/>
        <v>3.9375</v>
      </c>
      <c r="O174" s="195">
        <f t="shared" si="24"/>
        <v>0</v>
      </c>
      <c r="P174" s="195">
        <f t="shared" si="25"/>
        <v>175</v>
      </c>
    </row>
    <row r="175" spans="1:16" ht="12.75" customHeight="1" x14ac:dyDescent="0.2">
      <c r="A175" s="148">
        <v>63</v>
      </c>
      <c r="B175" s="165" t="s">
        <v>67</v>
      </c>
      <c r="C175" s="157" t="s">
        <v>884</v>
      </c>
      <c r="D175" s="151" t="s">
        <v>490</v>
      </c>
      <c r="E175" s="153" t="s">
        <v>261</v>
      </c>
      <c r="F175" s="154">
        <v>51201</v>
      </c>
      <c r="G175" s="155">
        <v>350</v>
      </c>
      <c r="H175" s="156">
        <v>1</v>
      </c>
      <c r="I175" s="193" t="str">
        <f t="shared" si="19"/>
        <v>AFP</v>
      </c>
      <c r="J175" s="200">
        <v>1</v>
      </c>
      <c r="K175" s="195">
        <f t="shared" si="20"/>
        <v>52.5</v>
      </c>
      <c r="L175" s="195">
        <f t="shared" si="21"/>
        <v>3.5437500000000002</v>
      </c>
      <c r="M175" s="195">
        <f t="shared" si="22"/>
        <v>0</v>
      </c>
      <c r="N175" s="195">
        <f t="shared" si="23"/>
        <v>3.9375</v>
      </c>
      <c r="O175" s="195">
        <f t="shared" si="24"/>
        <v>0</v>
      </c>
      <c r="P175" s="195">
        <f t="shared" si="25"/>
        <v>175</v>
      </c>
    </row>
    <row r="176" spans="1:16" ht="12.75" customHeight="1" x14ac:dyDescent="0.2">
      <c r="A176" s="148">
        <v>64</v>
      </c>
      <c r="B176" s="148" t="s">
        <v>765</v>
      </c>
      <c r="C176" s="157" t="s">
        <v>884</v>
      </c>
      <c r="D176" s="151" t="s">
        <v>490</v>
      </c>
      <c r="E176" s="153" t="s">
        <v>261</v>
      </c>
      <c r="F176" s="154">
        <v>51201</v>
      </c>
      <c r="G176" s="155">
        <v>350</v>
      </c>
      <c r="H176" s="156">
        <v>1</v>
      </c>
      <c r="I176" s="193" t="str">
        <f t="shared" si="19"/>
        <v>AFP</v>
      </c>
      <c r="J176" s="200">
        <v>1</v>
      </c>
      <c r="K176" s="195">
        <f t="shared" si="20"/>
        <v>52.5</v>
      </c>
      <c r="L176" s="195">
        <f t="shared" si="21"/>
        <v>3.5437500000000002</v>
      </c>
      <c r="M176" s="195">
        <f t="shared" si="22"/>
        <v>0</v>
      </c>
      <c r="N176" s="195">
        <f t="shared" si="23"/>
        <v>3.9375</v>
      </c>
      <c r="O176" s="195">
        <f t="shared" si="24"/>
        <v>0</v>
      </c>
      <c r="P176" s="195">
        <f t="shared" si="25"/>
        <v>175</v>
      </c>
    </row>
    <row r="177" spans="1:16" ht="12.75" customHeight="1" x14ac:dyDescent="0.2">
      <c r="A177" s="148">
        <v>65</v>
      </c>
      <c r="B177" s="148" t="s">
        <v>174</v>
      </c>
      <c r="C177" s="148" t="s">
        <v>510</v>
      </c>
      <c r="D177" s="151" t="s">
        <v>490</v>
      </c>
      <c r="E177" s="153" t="s">
        <v>261</v>
      </c>
      <c r="F177" s="154">
        <v>51201</v>
      </c>
      <c r="G177" s="155">
        <v>350</v>
      </c>
      <c r="H177" s="156">
        <v>1</v>
      </c>
      <c r="I177" s="193" t="str">
        <f t="shared" si="19"/>
        <v>AFP</v>
      </c>
      <c r="J177" s="200">
        <v>1</v>
      </c>
      <c r="K177" s="195">
        <f t="shared" si="20"/>
        <v>52.5</v>
      </c>
      <c r="L177" s="195">
        <f t="shared" si="21"/>
        <v>3.5437500000000002</v>
      </c>
      <c r="M177" s="195">
        <f t="shared" si="22"/>
        <v>0</v>
      </c>
      <c r="N177" s="195">
        <f t="shared" si="23"/>
        <v>3.9375</v>
      </c>
      <c r="O177" s="195">
        <f t="shared" si="24"/>
        <v>0</v>
      </c>
      <c r="P177" s="195">
        <f t="shared" si="25"/>
        <v>175</v>
      </c>
    </row>
    <row r="178" spans="1:16" ht="12.75" customHeight="1" x14ac:dyDescent="0.2">
      <c r="A178" s="148">
        <v>66</v>
      </c>
      <c r="B178" s="164" t="s">
        <v>920</v>
      </c>
      <c r="C178" s="157" t="s">
        <v>864</v>
      </c>
      <c r="D178" s="151" t="s">
        <v>490</v>
      </c>
      <c r="E178" s="153" t="s">
        <v>261</v>
      </c>
      <c r="F178" s="154">
        <v>51201</v>
      </c>
      <c r="G178" s="158">
        <v>400</v>
      </c>
      <c r="H178" s="156">
        <v>1</v>
      </c>
      <c r="I178" s="193" t="str">
        <f t="shared" si="19"/>
        <v>AFP</v>
      </c>
      <c r="J178" s="200">
        <v>0</v>
      </c>
      <c r="K178" s="195">
        <f t="shared" si="20"/>
        <v>0</v>
      </c>
      <c r="L178" s="195">
        <f t="shared" si="21"/>
        <v>0</v>
      </c>
      <c r="M178" s="195">
        <f t="shared" si="22"/>
        <v>0</v>
      </c>
      <c r="N178" s="195">
        <f t="shared" si="23"/>
        <v>0</v>
      </c>
      <c r="O178" s="195">
        <f t="shared" si="24"/>
        <v>0</v>
      </c>
      <c r="P178" s="195">
        <f t="shared" si="25"/>
        <v>0</v>
      </c>
    </row>
    <row r="179" spans="1:16" ht="12.75" customHeight="1" x14ac:dyDescent="0.2">
      <c r="A179" s="148">
        <v>67</v>
      </c>
      <c r="B179" s="164" t="s">
        <v>67</v>
      </c>
      <c r="C179" s="157" t="s">
        <v>864</v>
      </c>
      <c r="D179" s="151" t="s">
        <v>490</v>
      </c>
      <c r="E179" s="153" t="s">
        <v>261</v>
      </c>
      <c r="F179" s="154">
        <v>51201</v>
      </c>
      <c r="G179" s="158">
        <v>400</v>
      </c>
      <c r="H179" s="156">
        <v>1</v>
      </c>
      <c r="I179" s="193" t="str">
        <f t="shared" si="19"/>
        <v>AFP</v>
      </c>
      <c r="J179" s="200">
        <v>0</v>
      </c>
      <c r="K179" s="195">
        <f t="shared" si="20"/>
        <v>0</v>
      </c>
      <c r="L179" s="195">
        <f t="shared" si="21"/>
        <v>0</v>
      </c>
      <c r="M179" s="195">
        <f t="shared" si="22"/>
        <v>0</v>
      </c>
      <c r="N179" s="195">
        <f t="shared" si="23"/>
        <v>0</v>
      </c>
      <c r="O179" s="195">
        <f t="shared" si="24"/>
        <v>0</v>
      </c>
      <c r="P179" s="195">
        <f t="shared" si="25"/>
        <v>0</v>
      </c>
    </row>
    <row r="180" spans="1:16" ht="12.75" customHeight="1" x14ac:dyDescent="0.2">
      <c r="A180" s="148">
        <v>68</v>
      </c>
      <c r="B180" s="164" t="s">
        <v>67</v>
      </c>
      <c r="C180" s="157" t="s">
        <v>864</v>
      </c>
      <c r="D180" s="151" t="s">
        <v>490</v>
      </c>
      <c r="E180" s="153" t="s">
        <v>261</v>
      </c>
      <c r="F180" s="154">
        <v>51201</v>
      </c>
      <c r="G180" s="158">
        <v>400</v>
      </c>
      <c r="H180" s="156">
        <v>1</v>
      </c>
      <c r="I180" s="193" t="str">
        <f t="shared" si="19"/>
        <v>AFP</v>
      </c>
      <c r="J180" s="200">
        <v>0</v>
      </c>
      <c r="K180" s="195">
        <f t="shared" si="20"/>
        <v>0</v>
      </c>
      <c r="L180" s="195">
        <f t="shared" si="21"/>
        <v>0</v>
      </c>
      <c r="M180" s="195">
        <f t="shared" si="22"/>
        <v>0</v>
      </c>
      <c r="N180" s="195">
        <f t="shared" si="23"/>
        <v>0</v>
      </c>
      <c r="O180" s="195">
        <f t="shared" si="24"/>
        <v>0</v>
      </c>
      <c r="P180" s="195">
        <f t="shared" si="25"/>
        <v>0</v>
      </c>
    </row>
    <row r="181" spans="1:16" ht="12.75" customHeight="1" x14ac:dyDescent="0.2">
      <c r="A181" s="148">
        <v>69</v>
      </c>
      <c r="B181" s="157" t="s">
        <v>921</v>
      </c>
      <c r="C181" s="157" t="s">
        <v>865</v>
      </c>
      <c r="D181" s="151" t="s">
        <v>490</v>
      </c>
      <c r="E181" s="153" t="s">
        <v>261</v>
      </c>
      <c r="F181" s="154">
        <v>51201</v>
      </c>
      <c r="G181" s="158">
        <v>300</v>
      </c>
      <c r="H181" s="156">
        <v>1</v>
      </c>
      <c r="I181" s="193" t="str">
        <f t="shared" si="19"/>
        <v>AFP</v>
      </c>
      <c r="J181" s="200">
        <v>0</v>
      </c>
      <c r="K181" s="195">
        <f t="shared" si="20"/>
        <v>0</v>
      </c>
      <c r="L181" s="195">
        <f t="shared" si="21"/>
        <v>0</v>
      </c>
      <c r="M181" s="195">
        <f t="shared" si="22"/>
        <v>0</v>
      </c>
      <c r="N181" s="195">
        <f t="shared" si="23"/>
        <v>0</v>
      </c>
      <c r="O181" s="195">
        <f t="shared" si="24"/>
        <v>0</v>
      </c>
      <c r="P181" s="195">
        <f t="shared" si="25"/>
        <v>0</v>
      </c>
    </row>
    <row r="182" spans="1:16" ht="12.75" customHeight="1" x14ac:dyDescent="0.2">
      <c r="A182" s="148">
        <v>70</v>
      </c>
      <c r="B182" s="157" t="s">
        <v>67</v>
      </c>
      <c r="C182" s="157" t="s">
        <v>865</v>
      </c>
      <c r="D182" s="151" t="s">
        <v>490</v>
      </c>
      <c r="E182" s="153" t="s">
        <v>261</v>
      </c>
      <c r="F182" s="154">
        <v>51201</v>
      </c>
      <c r="G182" s="158">
        <v>300</v>
      </c>
      <c r="H182" s="156">
        <v>1</v>
      </c>
      <c r="I182" s="193" t="str">
        <f t="shared" si="19"/>
        <v>AFP</v>
      </c>
      <c r="J182" s="200">
        <v>0</v>
      </c>
      <c r="K182" s="195">
        <f t="shared" si="20"/>
        <v>0</v>
      </c>
      <c r="L182" s="195">
        <f t="shared" si="21"/>
        <v>0</v>
      </c>
      <c r="M182" s="195">
        <f t="shared" si="22"/>
        <v>0</v>
      </c>
      <c r="N182" s="195">
        <f t="shared" si="23"/>
        <v>0</v>
      </c>
      <c r="O182" s="195">
        <f t="shared" si="24"/>
        <v>0</v>
      </c>
      <c r="P182" s="195">
        <f t="shared" si="25"/>
        <v>0</v>
      </c>
    </row>
    <row r="183" spans="1:16" ht="12.75" customHeight="1" x14ac:dyDescent="0.2">
      <c r="A183" s="148">
        <v>71</v>
      </c>
      <c r="B183" s="157" t="s">
        <v>67</v>
      </c>
      <c r="C183" s="157" t="s">
        <v>865</v>
      </c>
      <c r="D183" s="151" t="s">
        <v>490</v>
      </c>
      <c r="E183" s="153" t="s">
        <v>261</v>
      </c>
      <c r="F183" s="154">
        <v>51201</v>
      </c>
      <c r="G183" s="158">
        <v>300</v>
      </c>
      <c r="H183" s="156">
        <v>1</v>
      </c>
      <c r="I183" s="193" t="str">
        <f t="shared" si="19"/>
        <v>AFP</v>
      </c>
      <c r="J183" s="200">
        <v>0</v>
      </c>
      <c r="K183" s="195">
        <f t="shared" si="20"/>
        <v>0</v>
      </c>
      <c r="L183" s="195">
        <f t="shared" si="21"/>
        <v>0</v>
      </c>
      <c r="M183" s="195">
        <f t="shared" si="22"/>
        <v>0</v>
      </c>
      <c r="N183" s="195">
        <f t="shared" si="23"/>
        <v>0</v>
      </c>
      <c r="O183" s="195">
        <f t="shared" si="24"/>
        <v>0</v>
      </c>
      <c r="P183" s="195">
        <f t="shared" si="25"/>
        <v>0</v>
      </c>
    </row>
    <row r="184" spans="1:16" ht="12.75" customHeight="1" x14ac:dyDescent="0.2">
      <c r="A184" s="148">
        <v>72</v>
      </c>
      <c r="B184" s="164" t="s">
        <v>973</v>
      </c>
      <c r="C184" s="157" t="s">
        <v>493</v>
      </c>
      <c r="D184" s="151" t="s">
        <v>494</v>
      </c>
      <c r="E184" s="153" t="s">
        <v>261</v>
      </c>
      <c r="F184" s="154">
        <v>51201</v>
      </c>
      <c r="G184" s="158">
        <v>270</v>
      </c>
      <c r="H184" s="156">
        <v>1</v>
      </c>
      <c r="I184" s="193" t="str">
        <f t="shared" si="19"/>
        <v>AFP</v>
      </c>
      <c r="J184" s="200">
        <v>0</v>
      </c>
      <c r="K184" s="195">
        <f t="shared" si="20"/>
        <v>0</v>
      </c>
      <c r="L184" s="195">
        <f t="shared" si="21"/>
        <v>0</v>
      </c>
      <c r="M184" s="195">
        <f t="shared" si="22"/>
        <v>0</v>
      </c>
      <c r="N184" s="195">
        <f t="shared" si="23"/>
        <v>0</v>
      </c>
      <c r="O184" s="195">
        <f t="shared" si="24"/>
        <v>0</v>
      </c>
      <c r="P184" s="195">
        <f t="shared" si="25"/>
        <v>0</v>
      </c>
    </row>
    <row r="185" spans="1:16" ht="12.75" customHeight="1" x14ac:dyDescent="0.2">
      <c r="A185" s="148">
        <v>73</v>
      </c>
      <c r="B185" s="164" t="s">
        <v>922</v>
      </c>
      <c r="C185" s="157" t="s">
        <v>493</v>
      </c>
      <c r="D185" s="151" t="s">
        <v>494</v>
      </c>
      <c r="E185" s="153" t="s">
        <v>261</v>
      </c>
      <c r="F185" s="154">
        <v>51201</v>
      </c>
      <c r="G185" s="158">
        <v>270</v>
      </c>
      <c r="H185" s="156">
        <v>1</v>
      </c>
      <c r="I185" s="193" t="str">
        <f t="shared" si="19"/>
        <v>AFP</v>
      </c>
      <c r="J185" s="200">
        <v>0</v>
      </c>
      <c r="K185" s="195">
        <f t="shared" si="20"/>
        <v>0</v>
      </c>
      <c r="L185" s="195">
        <f t="shared" si="21"/>
        <v>0</v>
      </c>
      <c r="M185" s="195">
        <f t="shared" si="22"/>
        <v>0</v>
      </c>
      <c r="N185" s="195">
        <f t="shared" si="23"/>
        <v>0</v>
      </c>
      <c r="O185" s="195">
        <f t="shared" si="24"/>
        <v>0</v>
      </c>
      <c r="P185" s="195">
        <f t="shared" si="25"/>
        <v>0</v>
      </c>
    </row>
    <row r="186" spans="1:16" ht="12.75" customHeight="1" x14ac:dyDescent="0.2">
      <c r="A186" s="148">
        <v>74</v>
      </c>
      <c r="B186" s="151" t="s">
        <v>610</v>
      </c>
      <c r="C186" s="157" t="s">
        <v>893</v>
      </c>
      <c r="D186" s="151" t="s">
        <v>609</v>
      </c>
      <c r="E186" s="153" t="s">
        <v>261</v>
      </c>
      <c r="F186" s="154">
        <v>51201</v>
      </c>
      <c r="G186" s="155">
        <v>676</v>
      </c>
      <c r="H186" s="156">
        <v>1</v>
      </c>
      <c r="I186" s="193" t="str">
        <f t="shared" si="19"/>
        <v>AFP</v>
      </c>
      <c r="J186" s="200">
        <v>1</v>
      </c>
      <c r="K186" s="195">
        <f t="shared" si="20"/>
        <v>101.39999999999999</v>
      </c>
      <c r="L186" s="195">
        <f t="shared" si="21"/>
        <v>6.8445</v>
      </c>
      <c r="M186" s="195">
        <f t="shared" si="22"/>
        <v>0</v>
      </c>
      <c r="N186" s="195">
        <f t="shared" si="23"/>
        <v>7.6049999999999986</v>
      </c>
      <c r="O186" s="195">
        <f t="shared" si="24"/>
        <v>0</v>
      </c>
      <c r="P186" s="195">
        <f t="shared" si="25"/>
        <v>338</v>
      </c>
    </row>
    <row r="187" spans="1:16" ht="12.75" customHeight="1" thickBot="1" x14ac:dyDescent="0.25">
      <c r="A187" s="148"/>
      <c r="B187" s="151"/>
      <c r="C187" s="157"/>
      <c r="D187" s="151"/>
      <c r="E187" s="153"/>
      <c r="F187" s="154"/>
      <c r="G187" s="209">
        <f>SUM(G113:G186)</f>
        <v>29566</v>
      </c>
      <c r="H187" s="210"/>
      <c r="I187" s="203"/>
      <c r="J187" s="204"/>
      <c r="K187" s="209">
        <f t="shared" ref="K187:P187" si="26">SUM(K113:K186)</f>
        <v>2501.4</v>
      </c>
      <c r="L187" s="209">
        <f t="shared" si="26"/>
        <v>96.703874999999996</v>
      </c>
      <c r="M187" s="209">
        <f t="shared" si="26"/>
        <v>0</v>
      </c>
      <c r="N187" s="209">
        <f t="shared" si="26"/>
        <v>187.60499999999999</v>
      </c>
      <c r="O187" s="209">
        <f t="shared" si="26"/>
        <v>0</v>
      </c>
      <c r="P187" s="209">
        <f t="shared" si="26"/>
        <v>8338</v>
      </c>
    </row>
    <row r="188" spans="1:16" ht="12.75" customHeight="1" thickTop="1" x14ac:dyDescent="0.2">
      <c r="A188" s="148"/>
      <c r="B188" s="151"/>
      <c r="C188" s="157"/>
      <c r="D188" s="151"/>
      <c r="E188" s="153"/>
      <c r="F188" s="154"/>
      <c r="G188" s="155"/>
      <c r="H188" s="156"/>
      <c r="I188" s="193"/>
      <c r="J188" s="200"/>
      <c r="K188" s="195"/>
      <c r="L188" s="195"/>
      <c r="M188" s="195"/>
      <c r="N188" s="195"/>
      <c r="O188" s="195"/>
      <c r="P188" s="195"/>
    </row>
    <row r="189" spans="1:16" ht="12.75" customHeight="1" x14ac:dyDescent="0.2">
      <c r="A189" s="148">
        <v>1</v>
      </c>
      <c r="B189" s="151" t="s">
        <v>34</v>
      </c>
      <c r="C189" s="151" t="s">
        <v>508</v>
      </c>
      <c r="D189" s="151" t="s">
        <v>509</v>
      </c>
      <c r="E189" s="153" t="s">
        <v>262</v>
      </c>
      <c r="F189" s="154" t="s">
        <v>298</v>
      </c>
      <c r="G189" s="155">
        <v>465</v>
      </c>
      <c r="H189" s="156">
        <v>1</v>
      </c>
      <c r="I189" s="193" t="str">
        <f t="shared" si="19"/>
        <v>AFP</v>
      </c>
      <c r="J189" s="200">
        <v>1</v>
      </c>
      <c r="K189" s="195">
        <f t="shared" si="20"/>
        <v>69.75</v>
      </c>
      <c r="L189" s="195">
        <f t="shared" si="21"/>
        <v>4.7081249999999999</v>
      </c>
      <c r="M189" s="195">
        <f t="shared" si="22"/>
        <v>0</v>
      </c>
      <c r="N189" s="195">
        <f t="shared" si="23"/>
        <v>5.2312500000000002</v>
      </c>
      <c r="O189" s="195">
        <f>IF(H189=3,K189*O185,0)</f>
        <v>0</v>
      </c>
      <c r="P189" s="195">
        <f t="shared" si="25"/>
        <v>232.5</v>
      </c>
    </row>
    <row r="190" spans="1:16" ht="12.75" customHeight="1" x14ac:dyDescent="0.2">
      <c r="A190" s="148">
        <v>2</v>
      </c>
      <c r="B190" s="151" t="s">
        <v>35</v>
      </c>
      <c r="C190" s="151" t="s">
        <v>508</v>
      </c>
      <c r="D190" s="151" t="s">
        <v>509</v>
      </c>
      <c r="E190" s="153" t="s">
        <v>262</v>
      </c>
      <c r="F190" s="154" t="s">
        <v>298</v>
      </c>
      <c r="G190" s="155">
        <v>465</v>
      </c>
      <c r="H190" s="156">
        <v>1</v>
      </c>
      <c r="I190" s="193" t="str">
        <f t="shared" si="19"/>
        <v>AFP</v>
      </c>
      <c r="J190" s="200">
        <v>1</v>
      </c>
      <c r="K190" s="195">
        <f t="shared" si="20"/>
        <v>69.75</v>
      </c>
      <c r="L190" s="195">
        <f t="shared" si="21"/>
        <v>4.7081249999999999</v>
      </c>
      <c r="M190" s="195">
        <f t="shared" si="22"/>
        <v>0</v>
      </c>
      <c r="N190" s="195">
        <f t="shared" si="23"/>
        <v>5.2312500000000002</v>
      </c>
      <c r="O190" s="195">
        <f>IF(H190=3,K190*O186,0)</f>
        <v>0</v>
      </c>
      <c r="P190" s="195">
        <f t="shared" si="25"/>
        <v>232.5</v>
      </c>
    </row>
    <row r="191" spans="1:16" ht="12.75" customHeight="1" x14ac:dyDescent="0.2">
      <c r="A191" s="148">
        <v>3</v>
      </c>
      <c r="B191" s="151" t="s">
        <v>577</v>
      </c>
      <c r="C191" s="151" t="s">
        <v>508</v>
      </c>
      <c r="D191" s="151" t="s">
        <v>509</v>
      </c>
      <c r="E191" s="153" t="s">
        <v>262</v>
      </c>
      <c r="F191" s="154" t="s">
        <v>298</v>
      </c>
      <c r="G191" s="155">
        <v>465</v>
      </c>
      <c r="H191" s="156">
        <v>1</v>
      </c>
      <c r="I191" s="193" t="str">
        <f t="shared" si="19"/>
        <v>AFP</v>
      </c>
      <c r="J191" s="200">
        <v>1</v>
      </c>
      <c r="K191" s="195">
        <f t="shared" si="20"/>
        <v>69.75</v>
      </c>
      <c r="L191" s="195">
        <f t="shared" si="21"/>
        <v>4.7081249999999999</v>
      </c>
      <c r="M191" s="195">
        <f t="shared" si="22"/>
        <v>0</v>
      </c>
      <c r="N191" s="195">
        <f t="shared" si="23"/>
        <v>5.2312500000000002</v>
      </c>
      <c r="O191" s="195">
        <f t="shared" si="24"/>
        <v>0</v>
      </c>
      <c r="P191" s="195">
        <f t="shared" si="25"/>
        <v>232.5</v>
      </c>
    </row>
    <row r="192" spans="1:16" ht="12.75" customHeight="1" x14ac:dyDescent="0.2">
      <c r="A192" s="148">
        <v>4</v>
      </c>
      <c r="B192" s="151" t="s">
        <v>162</v>
      </c>
      <c r="C192" s="151" t="s">
        <v>508</v>
      </c>
      <c r="D192" s="151" t="s">
        <v>509</v>
      </c>
      <c r="E192" s="153" t="s">
        <v>262</v>
      </c>
      <c r="F192" s="154" t="s">
        <v>298</v>
      </c>
      <c r="G192" s="155">
        <v>465</v>
      </c>
      <c r="H192" s="156">
        <v>1</v>
      </c>
      <c r="I192" s="193" t="str">
        <f t="shared" si="19"/>
        <v>AFP</v>
      </c>
      <c r="J192" s="200">
        <v>1</v>
      </c>
      <c r="K192" s="195">
        <f t="shared" si="20"/>
        <v>69.75</v>
      </c>
      <c r="L192" s="195">
        <f t="shared" si="21"/>
        <v>4.7081249999999999</v>
      </c>
      <c r="M192" s="195">
        <f t="shared" si="22"/>
        <v>0</v>
      </c>
      <c r="N192" s="195">
        <f t="shared" si="23"/>
        <v>5.2312500000000002</v>
      </c>
      <c r="O192" s="195">
        <f t="shared" si="24"/>
        <v>0</v>
      </c>
      <c r="P192" s="195">
        <f t="shared" si="25"/>
        <v>232.5</v>
      </c>
    </row>
    <row r="193" spans="1:16" ht="12.75" customHeight="1" x14ac:dyDescent="0.2">
      <c r="A193" s="148">
        <v>5</v>
      </c>
      <c r="B193" s="151" t="s">
        <v>83</v>
      </c>
      <c r="C193" s="157" t="s">
        <v>815</v>
      </c>
      <c r="D193" s="151" t="s">
        <v>509</v>
      </c>
      <c r="E193" s="153" t="s">
        <v>262</v>
      </c>
      <c r="F193" s="154" t="s">
        <v>298</v>
      </c>
      <c r="G193" s="155">
        <v>475</v>
      </c>
      <c r="H193" s="156">
        <v>1</v>
      </c>
      <c r="I193" s="193" t="str">
        <f t="shared" si="19"/>
        <v>AFP</v>
      </c>
      <c r="J193" s="200">
        <v>1</v>
      </c>
      <c r="K193" s="195">
        <f t="shared" si="20"/>
        <v>71.25</v>
      </c>
      <c r="L193" s="195">
        <f t="shared" si="21"/>
        <v>4.8093750000000002</v>
      </c>
      <c r="M193" s="195">
        <f t="shared" si="22"/>
        <v>0</v>
      </c>
      <c r="N193" s="195">
        <f t="shared" si="23"/>
        <v>5.34375</v>
      </c>
      <c r="O193" s="195">
        <f t="shared" si="24"/>
        <v>0</v>
      </c>
      <c r="P193" s="195">
        <f t="shared" si="25"/>
        <v>237.5</v>
      </c>
    </row>
    <row r="194" spans="1:16" ht="12.75" customHeight="1" x14ac:dyDescent="0.2">
      <c r="A194" s="148">
        <v>6</v>
      </c>
      <c r="B194" s="151" t="s">
        <v>113</v>
      </c>
      <c r="C194" s="152" t="s">
        <v>510</v>
      </c>
      <c r="D194" s="151" t="s">
        <v>816</v>
      </c>
      <c r="E194" s="153" t="s">
        <v>262</v>
      </c>
      <c r="F194" s="154" t="s">
        <v>298</v>
      </c>
      <c r="G194" s="155">
        <v>350</v>
      </c>
      <c r="H194" s="156">
        <v>1</v>
      </c>
      <c r="I194" s="193" t="str">
        <f>VLOOKUP(H194,$BE$1:$BF$4,2)</f>
        <v>AFP</v>
      </c>
      <c r="J194" s="200">
        <v>1</v>
      </c>
      <c r="K194" s="195">
        <f>IF(J194=1,(G194/2)*0.3,0)</f>
        <v>52.5</v>
      </c>
      <c r="L194" s="195">
        <f>IF(H194=1,K194*$L$7,0)</f>
        <v>3.5437500000000002</v>
      </c>
      <c r="M194" s="195">
        <f>IF(H194=2,K194*$M$7,0)</f>
        <v>0</v>
      </c>
      <c r="N194" s="195">
        <f>K194*$N$7</f>
        <v>3.9375</v>
      </c>
      <c r="O194" s="195">
        <f>IF(H194=3,K194*O192,0)</f>
        <v>0</v>
      </c>
      <c r="P194" s="195">
        <f>IF(J194=1,G194/2,0)</f>
        <v>175</v>
      </c>
    </row>
    <row r="195" spans="1:16" ht="12.75" customHeight="1" thickBot="1" x14ac:dyDescent="0.25">
      <c r="A195" s="148"/>
      <c r="B195" s="151"/>
      <c r="C195" s="152"/>
      <c r="D195" s="151"/>
      <c r="E195" s="153"/>
      <c r="F195" s="154"/>
      <c r="G195" s="209">
        <f>SUM(G189:G194)</f>
        <v>2685</v>
      </c>
      <c r="H195" s="210"/>
      <c r="I195" s="203"/>
      <c r="J195" s="204"/>
      <c r="K195" s="209">
        <f t="shared" ref="K195:P195" si="27">SUM(K189:K194)</f>
        <v>402.75</v>
      </c>
      <c r="L195" s="209">
        <f t="shared" si="27"/>
        <v>27.185624999999998</v>
      </c>
      <c r="M195" s="209">
        <f t="shared" si="27"/>
        <v>0</v>
      </c>
      <c r="N195" s="209">
        <f t="shared" si="27"/>
        <v>30.206250000000001</v>
      </c>
      <c r="O195" s="209">
        <f t="shared" si="27"/>
        <v>0</v>
      </c>
      <c r="P195" s="209">
        <f t="shared" si="27"/>
        <v>1342.5</v>
      </c>
    </row>
    <row r="196" spans="1:16" ht="12.75" customHeight="1" thickTop="1" x14ac:dyDescent="0.2">
      <c r="A196" s="148"/>
      <c r="B196" s="151"/>
      <c r="C196" s="157"/>
      <c r="D196" s="151"/>
      <c r="E196" s="153"/>
      <c r="F196" s="154"/>
      <c r="G196" s="155"/>
      <c r="H196" s="156"/>
      <c r="I196" s="193"/>
      <c r="J196" s="200"/>
      <c r="K196" s="195"/>
      <c r="L196" s="195"/>
      <c r="M196" s="195"/>
      <c r="N196" s="195"/>
      <c r="O196" s="195"/>
      <c r="P196" s="195"/>
    </row>
    <row r="197" spans="1:16" ht="12.75" customHeight="1" x14ac:dyDescent="0.2">
      <c r="A197" s="148">
        <v>1</v>
      </c>
      <c r="B197" s="151" t="s">
        <v>613</v>
      </c>
      <c r="C197" s="151" t="s">
        <v>508</v>
      </c>
      <c r="D197" s="151" t="s">
        <v>509</v>
      </c>
      <c r="E197" s="153" t="s">
        <v>262</v>
      </c>
      <c r="F197" s="154">
        <v>51201</v>
      </c>
      <c r="G197" s="155">
        <v>465</v>
      </c>
      <c r="H197" s="156">
        <v>1</v>
      </c>
      <c r="I197" s="193" t="str">
        <f t="shared" si="19"/>
        <v>AFP</v>
      </c>
      <c r="J197" s="200">
        <v>1</v>
      </c>
      <c r="K197" s="195">
        <f t="shared" si="20"/>
        <v>69.75</v>
      </c>
      <c r="L197" s="195">
        <f t="shared" si="21"/>
        <v>4.7081249999999999</v>
      </c>
      <c r="M197" s="195">
        <f t="shared" si="22"/>
        <v>0</v>
      </c>
      <c r="N197" s="195">
        <f t="shared" si="23"/>
        <v>5.2312500000000002</v>
      </c>
      <c r="O197" s="195">
        <f>IF(H197=3,K197*O193,0)</f>
        <v>0</v>
      </c>
      <c r="P197" s="195">
        <f t="shared" si="25"/>
        <v>232.5</v>
      </c>
    </row>
    <row r="198" spans="1:16" ht="12.75" customHeight="1" x14ac:dyDescent="0.2">
      <c r="A198" s="148">
        <v>2</v>
      </c>
      <c r="B198" s="165" t="s">
        <v>67</v>
      </c>
      <c r="C198" s="152" t="s">
        <v>510</v>
      </c>
      <c r="D198" s="151" t="s">
        <v>509</v>
      </c>
      <c r="E198" s="153" t="s">
        <v>262</v>
      </c>
      <c r="F198" s="154">
        <v>51201</v>
      </c>
      <c r="G198" s="155">
        <v>350</v>
      </c>
      <c r="H198" s="156">
        <v>1</v>
      </c>
      <c r="I198" s="193" t="str">
        <f t="shared" si="19"/>
        <v>AFP</v>
      </c>
      <c r="J198" s="200">
        <v>1</v>
      </c>
      <c r="K198" s="195">
        <f t="shared" si="20"/>
        <v>52.5</v>
      </c>
      <c r="L198" s="195">
        <f t="shared" si="21"/>
        <v>3.5437500000000002</v>
      </c>
      <c r="M198" s="195">
        <f t="shared" si="22"/>
        <v>0</v>
      </c>
      <c r="N198" s="195">
        <f t="shared" si="23"/>
        <v>3.9375</v>
      </c>
      <c r="O198" s="195">
        <f>IF(H198=3,K198*O194,0)</f>
        <v>0</v>
      </c>
      <c r="P198" s="195">
        <f t="shared" si="25"/>
        <v>175</v>
      </c>
    </row>
    <row r="199" spans="1:16" ht="12.75" customHeight="1" x14ac:dyDescent="0.2">
      <c r="A199" s="148">
        <v>3</v>
      </c>
      <c r="B199" s="151" t="s">
        <v>36</v>
      </c>
      <c r="C199" s="152" t="s">
        <v>510</v>
      </c>
      <c r="D199" s="151" t="s">
        <v>509</v>
      </c>
      <c r="E199" s="153" t="s">
        <v>262</v>
      </c>
      <c r="F199" s="154">
        <v>51201</v>
      </c>
      <c r="G199" s="155">
        <v>350</v>
      </c>
      <c r="H199" s="156">
        <v>1</v>
      </c>
      <c r="I199" s="193" t="str">
        <f t="shared" si="19"/>
        <v>AFP</v>
      </c>
      <c r="J199" s="200">
        <v>1</v>
      </c>
      <c r="K199" s="195">
        <f t="shared" si="20"/>
        <v>52.5</v>
      </c>
      <c r="L199" s="195">
        <f t="shared" si="21"/>
        <v>3.5437500000000002</v>
      </c>
      <c r="M199" s="195">
        <f t="shared" si="22"/>
        <v>0</v>
      </c>
      <c r="N199" s="195">
        <f t="shared" si="23"/>
        <v>3.9375</v>
      </c>
      <c r="O199" s="195">
        <f t="shared" si="24"/>
        <v>0</v>
      </c>
      <c r="P199" s="195">
        <f t="shared" si="25"/>
        <v>175</v>
      </c>
    </row>
    <row r="200" spans="1:16" ht="12.75" customHeight="1" x14ac:dyDescent="0.2">
      <c r="A200" s="148">
        <v>4</v>
      </c>
      <c r="B200" s="151" t="s">
        <v>85</v>
      </c>
      <c r="C200" s="152" t="s">
        <v>510</v>
      </c>
      <c r="D200" s="151" t="s">
        <v>509</v>
      </c>
      <c r="E200" s="153" t="s">
        <v>262</v>
      </c>
      <c r="F200" s="154">
        <v>51201</v>
      </c>
      <c r="G200" s="155">
        <v>350</v>
      </c>
      <c r="H200" s="156">
        <v>1</v>
      </c>
      <c r="I200" s="193" t="str">
        <f t="shared" si="19"/>
        <v>AFP</v>
      </c>
      <c r="J200" s="200">
        <v>1</v>
      </c>
      <c r="K200" s="195">
        <f t="shared" si="20"/>
        <v>52.5</v>
      </c>
      <c r="L200" s="195">
        <f t="shared" si="21"/>
        <v>3.5437500000000002</v>
      </c>
      <c r="M200" s="195">
        <f t="shared" si="22"/>
        <v>0</v>
      </c>
      <c r="N200" s="195">
        <f t="shared" si="23"/>
        <v>3.9375</v>
      </c>
      <c r="O200" s="195">
        <f t="shared" si="24"/>
        <v>0</v>
      </c>
      <c r="P200" s="195">
        <f t="shared" si="25"/>
        <v>175</v>
      </c>
    </row>
    <row r="201" spans="1:16" ht="12.75" customHeight="1" x14ac:dyDescent="0.2">
      <c r="A201" s="148">
        <v>5</v>
      </c>
      <c r="B201" s="151" t="s">
        <v>163</v>
      </c>
      <c r="C201" s="152" t="s">
        <v>510</v>
      </c>
      <c r="D201" s="151" t="s">
        <v>509</v>
      </c>
      <c r="E201" s="153" t="s">
        <v>262</v>
      </c>
      <c r="F201" s="154">
        <v>51201</v>
      </c>
      <c r="G201" s="155">
        <v>350</v>
      </c>
      <c r="H201" s="156">
        <v>1</v>
      </c>
      <c r="I201" s="193" t="str">
        <f t="shared" si="19"/>
        <v>AFP</v>
      </c>
      <c r="J201" s="200">
        <v>1</v>
      </c>
      <c r="K201" s="195">
        <f t="shared" si="20"/>
        <v>52.5</v>
      </c>
      <c r="L201" s="195">
        <f t="shared" si="21"/>
        <v>3.5437500000000002</v>
      </c>
      <c r="M201" s="195">
        <f t="shared" si="22"/>
        <v>0</v>
      </c>
      <c r="N201" s="195">
        <f t="shared" si="23"/>
        <v>3.9375</v>
      </c>
      <c r="O201" s="195">
        <f t="shared" si="24"/>
        <v>0</v>
      </c>
      <c r="P201" s="195">
        <f t="shared" si="25"/>
        <v>175</v>
      </c>
    </row>
    <row r="202" spans="1:16" ht="12.75" customHeight="1" x14ac:dyDescent="0.2">
      <c r="A202" s="148">
        <v>6</v>
      </c>
      <c r="B202" s="151" t="s">
        <v>37</v>
      </c>
      <c r="C202" s="152" t="s">
        <v>510</v>
      </c>
      <c r="D202" s="151" t="s">
        <v>509</v>
      </c>
      <c r="E202" s="153" t="s">
        <v>262</v>
      </c>
      <c r="F202" s="154">
        <v>51201</v>
      </c>
      <c r="G202" s="155">
        <v>350</v>
      </c>
      <c r="H202" s="156">
        <v>1</v>
      </c>
      <c r="I202" s="193" t="str">
        <f t="shared" si="19"/>
        <v>AFP</v>
      </c>
      <c r="J202" s="200">
        <v>1</v>
      </c>
      <c r="K202" s="195">
        <f t="shared" si="20"/>
        <v>52.5</v>
      </c>
      <c r="L202" s="195">
        <f t="shared" si="21"/>
        <v>3.5437500000000002</v>
      </c>
      <c r="M202" s="195">
        <f t="shared" si="22"/>
        <v>0</v>
      </c>
      <c r="N202" s="195">
        <f t="shared" si="23"/>
        <v>3.9375</v>
      </c>
      <c r="O202" s="195">
        <f t="shared" si="24"/>
        <v>0</v>
      </c>
      <c r="P202" s="195">
        <f t="shared" si="25"/>
        <v>175</v>
      </c>
    </row>
    <row r="203" spans="1:16" ht="12.75" customHeight="1" x14ac:dyDescent="0.2">
      <c r="A203" s="148">
        <v>7</v>
      </c>
      <c r="B203" s="151" t="s">
        <v>164</v>
      </c>
      <c r="C203" s="152" t="s">
        <v>510</v>
      </c>
      <c r="D203" s="151" t="s">
        <v>509</v>
      </c>
      <c r="E203" s="153" t="s">
        <v>262</v>
      </c>
      <c r="F203" s="154">
        <v>51201</v>
      </c>
      <c r="G203" s="155">
        <v>350</v>
      </c>
      <c r="H203" s="156">
        <v>1</v>
      </c>
      <c r="I203" s="193" t="str">
        <f t="shared" si="19"/>
        <v>AFP</v>
      </c>
      <c r="J203" s="200">
        <v>1</v>
      </c>
      <c r="K203" s="195">
        <f t="shared" si="20"/>
        <v>52.5</v>
      </c>
      <c r="L203" s="195">
        <f t="shared" si="21"/>
        <v>3.5437500000000002</v>
      </c>
      <c r="M203" s="195">
        <f t="shared" si="22"/>
        <v>0</v>
      </c>
      <c r="N203" s="195">
        <f t="shared" si="23"/>
        <v>3.9375</v>
      </c>
      <c r="O203" s="195">
        <f t="shared" si="24"/>
        <v>0</v>
      </c>
      <c r="P203" s="195">
        <f t="shared" si="25"/>
        <v>175</v>
      </c>
    </row>
    <row r="204" spans="1:16" ht="12.75" customHeight="1" x14ac:dyDescent="0.2">
      <c r="A204" s="148">
        <v>8</v>
      </c>
      <c r="B204" s="151" t="s">
        <v>165</v>
      </c>
      <c r="C204" s="152" t="s">
        <v>510</v>
      </c>
      <c r="D204" s="151" t="s">
        <v>509</v>
      </c>
      <c r="E204" s="153" t="s">
        <v>262</v>
      </c>
      <c r="F204" s="154">
        <v>51201</v>
      </c>
      <c r="G204" s="155">
        <v>350</v>
      </c>
      <c r="H204" s="156">
        <v>1</v>
      </c>
      <c r="I204" s="193" t="str">
        <f t="shared" si="19"/>
        <v>AFP</v>
      </c>
      <c r="J204" s="200">
        <v>1</v>
      </c>
      <c r="K204" s="195">
        <f t="shared" si="20"/>
        <v>52.5</v>
      </c>
      <c r="L204" s="195">
        <f t="shared" si="21"/>
        <v>3.5437500000000002</v>
      </c>
      <c r="M204" s="195">
        <f t="shared" si="22"/>
        <v>0</v>
      </c>
      <c r="N204" s="195">
        <f t="shared" si="23"/>
        <v>3.9375</v>
      </c>
      <c r="O204" s="195">
        <f t="shared" si="24"/>
        <v>0</v>
      </c>
      <c r="P204" s="195">
        <f t="shared" si="25"/>
        <v>175</v>
      </c>
    </row>
    <row r="205" spans="1:16" ht="12.75" customHeight="1" x14ac:dyDescent="0.2">
      <c r="A205" s="148">
        <v>9</v>
      </c>
      <c r="B205" s="151" t="s">
        <v>86</v>
      </c>
      <c r="C205" s="152" t="s">
        <v>510</v>
      </c>
      <c r="D205" s="151" t="s">
        <v>509</v>
      </c>
      <c r="E205" s="153" t="s">
        <v>262</v>
      </c>
      <c r="F205" s="154">
        <v>51201</v>
      </c>
      <c r="G205" s="155">
        <v>350</v>
      </c>
      <c r="H205" s="156">
        <v>1</v>
      </c>
      <c r="I205" s="193" t="str">
        <f t="shared" si="19"/>
        <v>AFP</v>
      </c>
      <c r="J205" s="200">
        <v>1</v>
      </c>
      <c r="K205" s="195">
        <f t="shared" si="20"/>
        <v>52.5</v>
      </c>
      <c r="L205" s="195">
        <f t="shared" si="21"/>
        <v>3.5437500000000002</v>
      </c>
      <c r="M205" s="195">
        <f t="shared" si="22"/>
        <v>0</v>
      </c>
      <c r="N205" s="195">
        <f t="shared" si="23"/>
        <v>3.9375</v>
      </c>
      <c r="O205" s="195">
        <f t="shared" si="24"/>
        <v>0</v>
      </c>
      <c r="P205" s="195">
        <f t="shared" si="25"/>
        <v>175</v>
      </c>
    </row>
    <row r="206" spans="1:16" ht="12.75" customHeight="1" x14ac:dyDescent="0.2">
      <c r="A206" s="148">
        <v>10</v>
      </c>
      <c r="B206" s="151" t="s">
        <v>612</v>
      </c>
      <c r="C206" s="152" t="s">
        <v>510</v>
      </c>
      <c r="D206" s="151" t="s">
        <v>509</v>
      </c>
      <c r="E206" s="153" t="s">
        <v>262</v>
      </c>
      <c r="F206" s="154">
        <v>51201</v>
      </c>
      <c r="G206" s="155">
        <v>350</v>
      </c>
      <c r="H206" s="156">
        <v>1</v>
      </c>
      <c r="I206" s="193" t="str">
        <f t="shared" si="19"/>
        <v>AFP</v>
      </c>
      <c r="J206" s="200">
        <v>1</v>
      </c>
      <c r="K206" s="195">
        <f t="shared" si="20"/>
        <v>52.5</v>
      </c>
      <c r="L206" s="195">
        <f t="shared" si="21"/>
        <v>3.5437500000000002</v>
      </c>
      <c r="M206" s="195">
        <f t="shared" si="22"/>
        <v>0</v>
      </c>
      <c r="N206" s="195">
        <f t="shared" si="23"/>
        <v>3.9375</v>
      </c>
      <c r="O206" s="195">
        <f t="shared" si="24"/>
        <v>0</v>
      </c>
      <c r="P206" s="195">
        <f t="shared" si="25"/>
        <v>175</v>
      </c>
    </row>
    <row r="207" spans="1:16" ht="12.75" customHeight="1" x14ac:dyDescent="0.2">
      <c r="A207" s="148">
        <v>11</v>
      </c>
      <c r="B207" s="151" t="s">
        <v>179</v>
      </c>
      <c r="C207" s="152" t="s">
        <v>510</v>
      </c>
      <c r="D207" s="151" t="s">
        <v>509</v>
      </c>
      <c r="E207" s="153" t="s">
        <v>262</v>
      </c>
      <c r="F207" s="154">
        <v>51201</v>
      </c>
      <c r="G207" s="155">
        <v>350</v>
      </c>
      <c r="H207" s="156">
        <v>1</v>
      </c>
      <c r="I207" s="193" t="str">
        <f t="shared" si="19"/>
        <v>AFP</v>
      </c>
      <c r="J207" s="200">
        <v>1</v>
      </c>
      <c r="K207" s="195">
        <f t="shared" si="20"/>
        <v>52.5</v>
      </c>
      <c r="L207" s="195">
        <f t="shared" si="21"/>
        <v>3.5437500000000002</v>
      </c>
      <c r="M207" s="195">
        <f t="shared" si="22"/>
        <v>0</v>
      </c>
      <c r="N207" s="195">
        <f t="shared" si="23"/>
        <v>3.9375</v>
      </c>
      <c r="O207" s="195">
        <f t="shared" si="24"/>
        <v>0</v>
      </c>
      <c r="P207" s="195">
        <f t="shared" si="25"/>
        <v>175</v>
      </c>
    </row>
    <row r="208" spans="1:16" ht="12.75" customHeight="1" x14ac:dyDescent="0.2">
      <c r="A208" s="148">
        <v>12</v>
      </c>
      <c r="B208" s="151" t="s">
        <v>166</v>
      </c>
      <c r="C208" s="152" t="s">
        <v>510</v>
      </c>
      <c r="D208" s="151" t="s">
        <v>816</v>
      </c>
      <c r="E208" s="153" t="s">
        <v>262</v>
      </c>
      <c r="F208" s="154">
        <v>51201</v>
      </c>
      <c r="G208" s="155">
        <v>350</v>
      </c>
      <c r="H208" s="156">
        <v>1</v>
      </c>
      <c r="I208" s="193" t="str">
        <f t="shared" si="19"/>
        <v>AFP</v>
      </c>
      <c r="J208" s="200">
        <v>1</v>
      </c>
      <c r="K208" s="195">
        <f t="shared" si="20"/>
        <v>52.5</v>
      </c>
      <c r="L208" s="195">
        <f t="shared" si="21"/>
        <v>3.5437500000000002</v>
      </c>
      <c r="M208" s="195">
        <f t="shared" si="22"/>
        <v>0</v>
      </c>
      <c r="N208" s="195">
        <f t="shared" si="23"/>
        <v>3.9375</v>
      </c>
      <c r="O208" s="195">
        <f>IF(H208=3,K208*O206,0)</f>
        <v>0</v>
      </c>
      <c r="P208" s="195">
        <f t="shared" si="25"/>
        <v>175</v>
      </c>
    </row>
    <row r="209" spans="1:16" ht="12.75" customHeight="1" x14ac:dyDescent="0.2">
      <c r="A209" s="148">
        <v>13</v>
      </c>
      <c r="B209" s="151" t="s">
        <v>180</v>
      </c>
      <c r="C209" s="152" t="s">
        <v>510</v>
      </c>
      <c r="D209" s="151" t="s">
        <v>816</v>
      </c>
      <c r="E209" s="153" t="s">
        <v>262</v>
      </c>
      <c r="F209" s="154">
        <v>51201</v>
      </c>
      <c r="G209" s="155">
        <v>350</v>
      </c>
      <c r="H209" s="156">
        <v>1</v>
      </c>
      <c r="I209" s="193" t="str">
        <f t="shared" si="19"/>
        <v>AFP</v>
      </c>
      <c r="J209" s="200">
        <v>1</v>
      </c>
      <c r="K209" s="195">
        <f t="shared" si="20"/>
        <v>52.5</v>
      </c>
      <c r="L209" s="195">
        <f t="shared" si="21"/>
        <v>3.5437500000000002</v>
      </c>
      <c r="M209" s="195">
        <f t="shared" si="22"/>
        <v>0</v>
      </c>
      <c r="N209" s="195">
        <f t="shared" si="23"/>
        <v>3.9375</v>
      </c>
      <c r="O209" s="195">
        <f>IF(H209=3,K209*O207,0)</f>
        <v>0</v>
      </c>
      <c r="P209" s="195">
        <f t="shared" si="25"/>
        <v>175</v>
      </c>
    </row>
    <row r="210" spans="1:16" ht="12.75" customHeight="1" x14ac:dyDescent="0.2">
      <c r="A210" s="148">
        <v>14</v>
      </c>
      <c r="B210" s="151" t="s">
        <v>87</v>
      </c>
      <c r="C210" s="152" t="s">
        <v>510</v>
      </c>
      <c r="D210" s="151" t="s">
        <v>816</v>
      </c>
      <c r="E210" s="153" t="s">
        <v>262</v>
      </c>
      <c r="F210" s="154">
        <v>51201</v>
      </c>
      <c r="G210" s="155">
        <v>350</v>
      </c>
      <c r="H210" s="156">
        <v>1</v>
      </c>
      <c r="I210" s="193" t="str">
        <f t="shared" si="19"/>
        <v>AFP</v>
      </c>
      <c r="J210" s="200">
        <v>1</v>
      </c>
      <c r="K210" s="195">
        <f t="shared" si="20"/>
        <v>52.5</v>
      </c>
      <c r="L210" s="195">
        <f t="shared" si="21"/>
        <v>3.5437500000000002</v>
      </c>
      <c r="M210" s="195">
        <f t="shared" si="22"/>
        <v>0</v>
      </c>
      <c r="N210" s="195">
        <f t="shared" si="23"/>
        <v>3.9375</v>
      </c>
      <c r="O210" s="195">
        <f t="shared" si="24"/>
        <v>0</v>
      </c>
      <c r="P210" s="195">
        <f t="shared" si="25"/>
        <v>175</v>
      </c>
    </row>
    <row r="211" spans="1:16" ht="12.75" customHeight="1" x14ac:dyDescent="0.2">
      <c r="A211" s="148">
        <v>15</v>
      </c>
      <c r="B211" s="151" t="s">
        <v>167</v>
      </c>
      <c r="C211" s="152" t="s">
        <v>510</v>
      </c>
      <c r="D211" s="151" t="s">
        <v>816</v>
      </c>
      <c r="E211" s="153" t="s">
        <v>262</v>
      </c>
      <c r="F211" s="154">
        <v>51201</v>
      </c>
      <c r="G211" s="155">
        <v>350</v>
      </c>
      <c r="H211" s="156">
        <v>1</v>
      </c>
      <c r="I211" s="193" t="str">
        <f t="shared" si="19"/>
        <v>AFP</v>
      </c>
      <c r="J211" s="200">
        <v>1</v>
      </c>
      <c r="K211" s="195">
        <f t="shared" si="20"/>
        <v>52.5</v>
      </c>
      <c r="L211" s="195">
        <f t="shared" si="21"/>
        <v>3.5437500000000002</v>
      </c>
      <c r="M211" s="195">
        <f t="shared" si="22"/>
        <v>0</v>
      </c>
      <c r="N211" s="195">
        <f t="shared" si="23"/>
        <v>3.9375</v>
      </c>
      <c r="O211" s="195">
        <f t="shared" si="24"/>
        <v>0</v>
      </c>
      <c r="P211" s="195">
        <f t="shared" si="25"/>
        <v>175</v>
      </c>
    </row>
    <row r="212" spans="1:16" ht="12.75" customHeight="1" x14ac:dyDescent="0.2">
      <c r="A212" s="148">
        <v>16</v>
      </c>
      <c r="B212" s="148" t="s">
        <v>46</v>
      </c>
      <c r="C212" s="152" t="s">
        <v>510</v>
      </c>
      <c r="D212" s="151" t="s">
        <v>816</v>
      </c>
      <c r="E212" s="153" t="s">
        <v>262</v>
      </c>
      <c r="F212" s="154">
        <v>51201</v>
      </c>
      <c r="G212" s="155">
        <v>350</v>
      </c>
      <c r="H212" s="156">
        <v>1</v>
      </c>
      <c r="I212" s="193" t="str">
        <f t="shared" si="19"/>
        <v>AFP</v>
      </c>
      <c r="J212" s="200">
        <v>1</v>
      </c>
      <c r="K212" s="195">
        <f t="shared" si="20"/>
        <v>52.5</v>
      </c>
      <c r="L212" s="195">
        <f t="shared" si="21"/>
        <v>3.5437500000000002</v>
      </c>
      <c r="M212" s="195">
        <f t="shared" si="22"/>
        <v>0</v>
      </c>
      <c r="N212" s="195">
        <f t="shared" si="23"/>
        <v>3.9375</v>
      </c>
      <c r="O212" s="195">
        <f t="shared" si="24"/>
        <v>0</v>
      </c>
      <c r="P212" s="195">
        <f t="shared" si="25"/>
        <v>175</v>
      </c>
    </row>
    <row r="213" spans="1:16" ht="12.75" customHeight="1" x14ac:dyDescent="0.2">
      <c r="A213" s="148">
        <v>17</v>
      </c>
      <c r="B213" s="148" t="s">
        <v>38</v>
      </c>
      <c r="C213" s="148" t="s">
        <v>510</v>
      </c>
      <c r="D213" s="151" t="s">
        <v>816</v>
      </c>
      <c r="E213" s="153" t="s">
        <v>262</v>
      </c>
      <c r="F213" s="154">
        <v>51201</v>
      </c>
      <c r="G213" s="155">
        <v>350</v>
      </c>
      <c r="H213" s="156">
        <v>1</v>
      </c>
      <c r="I213" s="193" t="str">
        <f t="shared" si="19"/>
        <v>AFP</v>
      </c>
      <c r="J213" s="200">
        <v>1</v>
      </c>
      <c r="K213" s="195">
        <f t="shared" si="20"/>
        <v>52.5</v>
      </c>
      <c r="L213" s="195">
        <f t="shared" si="21"/>
        <v>3.5437500000000002</v>
      </c>
      <c r="M213" s="195">
        <f t="shared" si="22"/>
        <v>0</v>
      </c>
      <c r="N213" s="195">
        <f t="shared" si="23"/>
        <v>3.9375</v>
      </c>
      <c r="O213" s="195">
        <f t="shared" si="24"/>
        <v>0</v>
      </c>
      <c r="P213" s="195">
        <f t="shared" si="25"/>
        <v>175</v>
      </c>
    </row>
    <row r="214" spans="1:16" ht="12.75" customHeight="1" x14ac:dyDescent="0.2">
      <c r="A214" s="148">
        <v>18</v>
      </c>
      <c r="B214" s="148" t="s">
        <v>593</v>
      </c>
      <c r="C214" s="148" t="s">
        <v>510</v>
      </c>
      <c r="D214" s="151" t="s">
        <v>816</v>
      </c>
      <c r="E214" s="153" t="s">
        <v>262</v>
      </c>
      <c r="F214" s="154">
        <v>51201</v>
      </c>
      <c r="G214" s="155">
        <v>350</v>
      </c>
      <c r="H214" s="156">
        <v>1</v>
      </c>
      <c r="I214" s="193" t="str">
        <f t="shared" si="19"/>
        <v>AFP</v>
      </c>
      <c r="J214" s="200">
        <v>1</v>
      </c>
      <c r="K214" s="195">
        <f t="shared" si="20"/>
        <v>52.5</v>
      </c>
      <c r="L214" s="195">
        <f t="shared" si="21"/>
        <v>3.5437500000000002</v>
      </c>
      <c r="M214" s="195">
        <f t="shared" si="22"/>
        <v>0</v>
      </c>
      <c r="N214" s="195">
        <f t="shared" si="23"/>
        <v>3.9375</v>
      </c>
      <c r="O214" s="195">
        <f t="shared" si="24"/>
        <v>0</v>
      </c>
      <c r="P214" s="195">
        <f t="shared" si="25"/>
        <v>175</v>
      </c>
    </row>
    <row r="215" spans="1:16" ht="12.75" customHeight="1" thickBot="1" x14ac:dyDescent="0.25">
      <c r="A215" s="148"/>
      <c r="B215" s="148"/>
      <c r="C215" s="148"/>
      <c r="D215" s="151"/>
      <c r="E215" s="153"/>
      <c r="F215" s="154"/>
      <c r="G215" s="209">
        <f>SUM(G197:G214)</f>
        <v>6415</v>
      </c>
      <c r="H215" s="210"/>
      <c r="I215" s="203"/>
      <c r="J215" s="204"/>
      <c r="K215" s="209">
        <f t="shared" ref="K215:P215" si="28">SUM(K197:K214)</f>
        <v>962.25</v>
      </c>
      <c r="L215" s="209">
        <f t="shared" si="28"/>
        <v>64.951875000000015</v>
      </c>
      <c r="M215" s="209">
        <f t="shared" si="28"/>
        <v>0</v>
      </c>
      <c r="N215" s="209">
        <f t="shared" si="28"/>
        <v>72.168750000000003</v>
      </c>
      <c r="O215" s="209">
        <f t="shared" si="28"/>
        <v>0</v>
      </c>
      <c r="P215" s="209">
        <f t="shared" si="28"/>
        <v>3207.5</v>
      </c>
    </row>
    <row r="216" spans="1:16" ht="12.75" customHeight="1" thickTop="1" x14ac:dyDescent="0.2">
      <c r="A216" s="148"/>
      <c r="B216" s="148"/>
      <c r="C216" s="148"/>
      <c r="D216" s="151"/>
      <c r="E216" s="153"/>
      <c r="F216" s="154"/>
      <c r="G216" s="155"/>
      <c r="H216" s="156"/>
      <c r="I216" s="193"/>
      <c r="J216" s="200"/>
      <c r="K216" s="195"/>
      <c r="L216" s="195"/>
      <c r="M216" s="195"/>
      <c r="N216" s="195"/>
      <c r="O216" s="195"/>
      <c r="P216" s="195"/>
    </row>
    <row r="217" spans="1:16" ht="12.75" customHeight="1" x14ac:dyDescent="0.2">
      <c r="A217" s="148">
        <v>1</v>
      </c>
      <c r="B217" s="151" t="s">
        <v>88</v>
      </c>
      <c r="C217" s="152" t="s">
        <v>661</v>
      </c>
      <c r="D217" s="151" t="s">
        <v>678</v>
      </c>
      <c r="E217" s="153" t="s">
        <v>263</v>
      </c>
      <c r="F217" s="154" t="s">
        <v>298</v>
      </c>
      <c r="G217" s="155">
        <v>900</v>
      </c>
      <c r="H217" s="156">
        <v>1</v>
      </c>
      <c r="I217" s="193" t="str">
        <f t="shared" ref="I217:I282" si="29">VLOOKUP(H217,$BE$1:$BF$4,2)</f>
        <v>AFP</v>
      </c>
      <c r="J217" s="200">
        <v>0</v>
      </c>
      <c r="K217" s="195">
        <f t="shared" si="20"/>
        <v>0</v>
      </c>
      <c r="L217" s="195">
        <f t="shared" si="21"/>
        <v>0</v>
      </c>
      <c r="M217" s="195">
        <f t="shared" si="22"/>
        <v>0</v>
      </c>
      <c r="N217" s="195">
        <f t="shared" si="23"/>
        <v>0</v>
      </c>
      <c r="O217" s="195">
        <f>IF(H217=3,K217*O213,0)</f>
        <v>0</v>
      </c>
      <c r="P217" s="195">
        <f t="shared" si="25"/>
        <v>0</v>
      </c>
    </row>
    <row r="218" spans="1:16" ht="12.75" customHeight="1" x14ac:dyDescent="0.2">
      <c r="A218" s="148">
        <v>2</v>
      </c>
      <c r="B218" s="151" t="s">
        <v>89</v>
      </c>
      <c r="C218" s="151" t="s">
        <v>176</v>
      </c>
      <c r="D218" s="151" t="s">
        <v>678</v>
      </c>
      <c r="E218" s="153" t="s">
        <v>263</v>
      </c>
      <c r="F218" s="154" t="s">
        <v>298</v>
      </c>
      <c r="G218" s="155">
        <v>500</v>
      </c>
      <c r="H218" s="156">
        <v>1</v>
      </c>
      <c r="I218" s="193" t="str">
        <f>VLOOKUP(H218,$BE$1:$BF$4,2)</f>
        <v>AFP</v>
      </c>
      <c r="J218" s="200">
        <v>0</v>
      </c>
      <c r="K218" s="195">
        <f>IF(J218=1,(G218/2)*0.3,0)</f>
        <v>0</v>
      </c>
      <c r="L218" s="195">
        <f>IF(H218=1,K218*$L$7,0)</f>
        <v>0</v>
      </c>
      <c r="M218" s="195">
        <f>IF(H218=2,K218*$M$7,0)</f>
        <v>0</v>
      </c>
      <c r="N218" s="195">
        <f>K218*$N$7</f>
        <v>0</v>
      </c>
      <c r="O218" s="195">
        <f>IF(H218=3,K218*O221,0)</f>
        <v>0</v>
      </c>
      <c r="P218" s="195">
        <f>IF(J218=1,G218/2,0)</f>
        <v>0</v>
      </c>
    </row>
    <row r="219" spans="1:16" ht="12.75" customHeight="1" x14ac:dyDescent="0.2">
      <c r="A219" s="148">
        <v>3</v>
      </c>
      <c r="B219" s="151" t="s">
        <v>155</v>
      </c>
      <c r="C219" s="151" t="s">
        <v>176</v>
      </c>
      <c r="D219" s="151" t="s">
        <v>678</v>
      </c>
      <c r="E219" s="153" t="s">
        <v>263</v>
      </c>
      <c r="F219" s="154" t="s">
        <v>298</v>
      </c>
      <c r="G219" s="155">
        <v>450</v>
      </c>
      <c r="H219" s="156">
        <v>1</v>
      </c>
      <c r="I219" s="193" t="str">
        <f t="shared" si="29"/>
        <v>AFP</v>
      </c>
      <c r="J219" s="200">
        <v>0</v>
      </c>
      <c r="K219" s="195">
        <f t="shared" ref="K219:K283" si="30">IF(J219=1,(G219/2)*0.3,0)</f>
        <v>0</v>
      </c>
      <c r="L219" s="195">
        <f t="shared" ref="L219:L283" si="31">IF(H219=1,K219*$L$7,0)</f>
        <v>0</v>
      </c>
      <c r="M219" s="195">
        <f t="shared" ref="M219:M283" si="32">IF(H219=2,K219*$M$7,0)</f>
        <v>0</v>
      </c>
      <c r="N219" s="195">
        <f t="shared" ref="N219:N283" si="33">K219*$N$7</f>
        <v>0</v>
      </c>
      <c r="O219" s="195">
        <f>IF(H219=3,K219*O214,0)</f>
        <v>0</v>
      </c>
      <c r="P219" s="195">
        <f t="shared" ref="P219:P283" si="34">IF(J219=1,G219/2,0)</f>
        <v>0</v>
      </c>
    </row>
    <row r="220" spans="1:16" ht="12.75" customHeight="1" x14ac:dyDescent="0.2">
      <c r="A220" s="148">
        <v>4</v>
      </c>
      <c r="B220" s="151" t="s">
        <v>818</v>
      </c>
      <c r="C220" s="152" t="s">
        <v>176</v>
      </c>
      <c r="D220" s="151" t="s">
        <v>678</v>
      </c>
      <c r="E220" s="153" t="s">
        <v>263</v>
      </c>
      <c r="F220" s="154" t="s">
        <v>298</v>
      </c>
      <c r="G220" s="155">
        <v>450</v>
      </c>
      <c r="H220" s="156">
        <v>1</v>
      </c>
      <c r="I220" s="193" t="str">
        <f t="shared" si="29"/>
        <v>AFP</v>
      </c>
      <c r="J220" s="200">
        <v>0</v>
      </c>
      <c r="K220" s="195">
        <f t="shared" si="30"/>
        <v>0</v>
      </c>
      <c r="L220" s="195">
        <f t="shared" si="31"/>
        <v>0</v>
      </c>
      <c r="M220" s="195">
        <f t="shared" si="32"/>
        <v>0</v>
      </c>
      <c r="N220" s="195">
        <f t="shared" si="33"/>
        <v>0</v>
      </c>
      <c r="O220" s="195">
        <f>IF(H220=3,K220*O217,0)</f>
        <v>0</v>
      </c>
      <c r="P220" s="195">
        <f t="shared" si="34"/>
        <v>0</v>
      </c>
    </row>
    <row r="221" spans="1:16" ht="12.75" customHeight="1" x14ac:dyDescent="0.2">
      <c r="A221" s="148">
        <v>5</v>
      </c>
      <c r="B221" s="151" t="s">
        <v>513</v>
      </c>
      <c r="C221" s="152" t="s">
        <v>176</v>
      </c>
      <c r="D221" s="151" t="s">
        <v>678</v>
      </c>
      <c r="E221" s="153" t="s">
        <v>263</v>
      </c>
      <c r="F221" s="154" t="s">
        <v>298</v>
      </c>
      <c r="G221" s="155">
        <v>350</v>
      </c>
      <c r="H221" s="156">
        <v>1</v>
      </c>
      <c r="I221" s="193" t="str">
        <f t="shared" si="29"/>
        <v>AFP</v>
      </c>
      <c r="J221" s="200">
        <v>0</v>
      </c>
      <c r="K221" s="195">
        <f t="shared" si="30"/>
        <v>0</v>
      </c>
      <c r="L221" s="195">
        <f t="shared" si="31"/>
        <v>0</v>
      </c>
      <c r="M221" s="195">
        <f t="shared" si="32"/>
        <v>0</v>
      </c>
      <c r="N221" s="195">
        <f t="shared" si="33"/>
        <v>0</v>
      </c>
      <c r="O221" s="195">
        <f t="shared" ref="O221:O283" si="35">IF(H221=3,K221*O219,0)</f>
        <v>0</v>
      </c>
      <c r="P221" s="195">
        <f t="shared" si="34"/>
        <v>0</v>
      </c>
    </row>
    <row r="222" spans="1:16" ht="12.75" customHeight="1" x14ac:dyDescent="0.2">
      <c r="A222" s="148">
        <v>6</v>
      </c>
      <c r="B222" s="151" t="s">
        <v>486</v>
      </c>
      <c r="C222" s="152" t="s">
        <v>689</v>
      </c>
      <c r="D222" s="151" t="s">
        <v>678</v>
      </c>
      <c r="E222" s="154" t="s">
        <v>263</v>
      </c>
      <c r="F222" s="154" t="s">
        <v>298</v>
      </c>
      <c r="G222" s="155">
        <v>500</v>
      </c>
      <c r="H222" s="156">
        <v>1</v>
      </c>
      <c r="I222" s="193" t="str">
        <f t="shared" si="29"/>
        <v>AFP</v>
      </c>
      <c r="J222" s="200">
        <v>0</v>
      </c>
      <c r="K222" s="195">
        <f t="shared" si="30"/>
        <v>0</v>
      </c>
      <c r="L222" s="195">
        <f t="shared" si="31"/>
        <v>0</v>
      </c>
      <c r="M222" s="195">
        <f t="shared" si="32"/>
        <v>0</v>
      </c>
      <c r="N222" s="195">
        <f t="shared" si="33"/>
        <v>0</v>
      </c>
      <c r="O222" s="195">
        <f t="shared" si="35"/>
        <v>0</v>
      </c>
      <c r="P222" s="195">
        <f t="shared" si="34"/>
        <v>0</v>
      </c>
    </row>
    <row r="223" spans="1:16" ht="12.75" customHeight="1" thickBot="1" x14ac:dyDescent="0.25">
      <c r="A223" s="193"/>
      <c r="B223" s="193"/>
      <c r="C223" s="193"/>
      <c r="D223" s="193"/>
      <c r="E223" s="193"/>
      <c r="F223" s="193"/>
      <c r="G223" s="211">
        <f>SUM(G217:G222)</f>
        <v>3150</v>
      </c>
      <c r="H223" s="203"/>
      <c r="I223" s="203"/>
      <c r="J223" s="203"/>
      <c r="K223" s="211">
        <f t="shared" ref="K223:P223" si="36">SUM(K217:K222)</f>
        <v>0</v>
      </c>
      <c r="L223" s="211">
        <f t="shared" si="36"/>
        <v>0</v>
      </c>
      <c r="M223" s="211">
        <f t="shared" si="36"/>
        <v>0</v>
      </c>
      <c r="N223" s="211">
        <f t="shared" si="36"/>
        <v>0</v>
      </c>
      <c r="O223" s="211">
        <f t="shared" si="36"/>
        <v>0</v>
      </c>
      <c r="P223" s="211">
        <f t="shared" si="36"/>
        <v>0</v>
      </c>
    </row>
    <row r="224" spans="1:16" ht="12.75" customHeight="1" thickTop="1" x14ac:dyDescent="0.2">
      <c r="A224" s="148"/>
      <c r="B224" s="151"/>
      <c r="C224" s="151"/>
      <c r="D224" s="151"/>
      <c r="E224" s="153"/>
      <c r="F224" s="154"/>
      <c r="G224" s="155"/>
      <c r="H224" s="156"/>
      <c r="I224" s="193"/>
      <c r="J224" s="200"/>
      <c r="K224" s="195"/>
      <c r="L224" s="195"/>
      <c r="M224" s="195"/>
      <c r="N224" s="195"/>
      <c r="O224" s="195"/>
      <c r="P224" s="195"/>
    </row>
    <row r="225" spans="1:16" ht="12.75" customHeight="1" x14ac:dyDescent="0.2">
      <c r="A225" s="148">
        <v>1</v>
      </c>
      <c r="B225" s="157" t="s">
        <v>514</v>
      </c>
      <c r="C225" s="157" t="s">
        <v>819</v>
      </c>
      <c r="D225" s="157" t="s">
        <v>190</v>
      </c>
      <c r="E225" s="166" t="s">
        <v>264</v>
      </c>
      <c r="F225" s="167" t="s">
        <v>298</v>
      </c>
      <c r="G225" s="158">
        <v>650</v>
      </c>
      <c r="H225" s="156">
        <v>1</v>
      </c>
      <c r="I225" s="193" t="str">
        <f t="shared" si="29"/>
        <v>AFP</v>
      </c>
      <c r="J225" s="200">
        <v>1</v>
      </c>
      <c r="K225" s="195">
        <f t="shared" si="30"/>
        <v>97.5</v>
      </c>
      <c r="L225" s="195">
        <f t="shared" si="31"/>
        <v>6.5812500000000007</v>
      </c>
      <c r="M225" s="195">
        <f t="shared" si="32"/>
        <v>0</v>
      </c>
      <c r="N225" s="195">
        <f t="shared" si="33"/>
        <v>7.3125</v>
      </c>
      <c r="O225" s="195">
        <f>IF(H225=3,K225*O222,0)</f>
        <v>0</v>
      </c>
      <c r="P225" s="195">
        <f t="shared" si="34"/>
        <v>325</v>
      </c>
    </row>
    <row r="226" spans="1:16" ht="12.75" customHeight="1" x14ac:dyDescent="0.2">
      <c r="A226" s="148">
        <v>2</v>
      </c>
      <c r="B226" s="157" t="s">
        <v>90</v>
      </c>
      <c r="C226" s="157" t="s">
        <v>659</v>
      </c>
      <c r="D226" s="157" t="s">
        <v>190</v>
      </c>
      <c r="E226" s="166" t="s">
        <v>264</v>
      </c>
      <c r="F226" s="167" t="s">
        <v>298</v>
      </c>
      <c r="G226" s="158">
        <v>425</v>
      </c>
      <c r="H226" s="156">
        <v>1</v>
      </c>
      <c r="I226" s="193" t="str">
        <f t="shared" si="29"/>
        <v>AFP</v>
      </c>
      <c r="J226" s="200">
        <v>1</v>
      </c>
      <c r="K226" s="195">
        <f t="shared" si="30"/>
        <v>63.75</v>
      </c>
      <c r="L226" s="195">
        <f t="shared" si="31"/>
        <v>4.3031250000000005</v>
      </c>
      <c r="M226" s="195">
        <f t="shared" si="32"/>
        <v>0</v>
      </c>
      <c r="N226" s="195">
        <f t="shared" si="33"/>
        <v>4.78125</v>
      </c>
      <c r="O226" s="195">
        <f>IF(H226=3,K226*O218,0)</f>
        <v>0</v>
      </c>
      <c r="P226" s="195">
        <f t="shared" si="34"/>
        <v>212.5</v>
      </c>
    </row>
    <row r="227" spans="1:16" ht="12.75" customHeight="1" x14ac:dyDescent="0.2">
      <c r="A227" s="148">
        <v>3</v>
      </c>
      <c r="B227" s="157" t="s">
        <v>676</v>
      </c>
      <c r="C227" s="157" t="s">
        <v>746</v>
      </c>
      <c r="D227" s="157" t="s">
        <v>821</v>
      </c>
      <c r="E227" s="168" t="s">
        <v>264</v>
      </c>
      <c r="F227" s="169">
        <v>51201</v>
      </c>
      <c r="G227" s="158">
        <v>1300</v>
      </c>
      <c r="H227" s="156">
        <v>1</v>
      </c>
      <c r="I227" s="193" t="str">
        <f t="shared" si="29"/>
        <v>AFP</v>
      </c>
      <c r="J227" s="200">
        <v>1</v>
      </c>
      <c r="K227" s="195">
        <f t="shared" si="30"/>
        <v>195</v>
      </c>
      <c r="L227" s="195">
        <f t="shared" si="31"/>
        <v>13.162500000000001</v>
      </c>
      <c r="M227" s="195">
        <f t="shared" si="32"/>
        <v>0</v>
      </c>
      <c r="N227" s="195">
        <f t="shared" si="33"/>
        <v>14.625</v>
      </c>
      <c r="O227" s="195">
        <f t="shared" si="35"/>
        <v>0</v>
      </c>
      <c r="P227" s="195">
        <f t="shared" si="34"/>
        <v>650</v>
      </c>
    </row>
    <row r="228" spans="1:16" ht="12.75" customHeight="1" x14ac:dyDescent="0.2">
      <c r="A228" s="148">
        <v>4</v>
      </c>
      <c r="B228" s="157" t="s">
        <v>523</v>
      </c>
      <c r="C228" s="157" t="s">
        <v>820</v>
      </c>
      <c r="D228" s="157" t="s">
        <v>821</v>
      </c>
      <c r="E228" s="168" t="s">
        <v>264</v>
      </c>
      <c r="F228" s="169" t="s">
        <v>298</v>
      </c>
      <c r="G228" s="158">
        <v>1000</v>
      </c>
      <c r="H228" s="156">
        <v>1</v>
      </c>
      <c r="I228" s="193" t="str">
        <f t="shared" si="29"/>
        <v>AFP</v>
      </c>
      <c r="J228" s="200">
        <v>1</v>
      </c>
      <c r="K228" s="195">
        <f t="shared" si="30"/>
        <v>150</v>
      </c>
      <c r="L228" s="195">
        <f t="shared" si="31"/>
        <v>10.125</v>
      </c>
      <c r="M228" s="195">
        <f t="shared" si="32"/>
        <v>0</v>
      </c>
      <c r="N228" s="195">
        <f t="shared" si="33"/>
        <v>11.25</v>
      </c>
      <c r="O228" s="195">
        <f t="shared" si="35"/>
        <v>0</v>
      </c>
      <c r="P228" s="195">
        <f t="shared" si="34"/>
        <v>500</v>
      </c>
    </row>
    <row r="229" spans="1:16" ht="12.75" customHeight="1" x14ac:dyDescent="0.2">
      <c r="A229" s="148">
        <v>5</v>
      </c>
      <c r="B229" s="157" t="s">
        <v>91</v>
      </c>
      <c r="C229" s="157" t="s">
        <v>822</v>
      </c>
      <c r="D229" s="157" t="s">
        <v>821</v>
      </c>
      <c r="E229" s="168" t="s">
        <v>264</v>
      </c>
      <c r="F229" s="169" t="s">
        <v>298</v>
      </c>
      <c r="G229" s="158">
        <v>750</v>
      </c>
      <c r="H229" s="156">
        <v>1</v>
      </c>
      <c r="I229" s="193" t="str">
        <f t="shared" si="29"/>
        <v>AFP</v>
      </c>
      <c r="J229" s="200">
        <v>1</v>
      </c>
      <c r="K229" s="195">
        <f t="shared" si="30"/>
        <v>112.5</v>
      </c>
      <c r="L229" s="195">
        <f t="shared" si="31"/>
        <v>7.5937500000000009</v>
      </c>
      <c r="M229" s="195">
        <f t="shared" si="32"/>
        <v>0</v>
      </c>
      <c r="N229" s="195">
        <f t="shared" si="33"/>
        <v>8.4375</v>
      </c>
      <c r="O229" s="195">
        <f t="shared" si="35"/>
        <v>0</v>
      </c>
      <c r="P229" s="195">
        <f t="shared" si="34"/>
        <v>375</v>
      </c>
    </row>
    <row r="230" spans="1:16" ht="12.75" customHeight="1" x14ac:dyDescent="0.2">
      <c r="A230" s="148">
        <v>6</v>
      </c>
      <c r="B230" s="157" t="s">
        <v>20</v>
      </c>
      <c r="C230" s="157" t="s">
        <v>824</v>
      </c>
      <c r="D230" s="157" t="s">
        <v>821</v>
      </c>
      <c r="E230" s="168" t="s">
        <v>264</v>
      </c>
      <c r="F230" s="169" t="s">
        <v>298</v>
      </c>
      <c r="G230" s="158">
        <v>765</v>
      </c>
      <c r="H230" s="156">
        <v>1</v>
      </c>
      <c r="I230" s="193" t="str">
        <f t="shared" si="29"/>
        <v>AFP</v>
      </c>
      <c r="J230" s="200">
        <v>1</v>
      </c>
      <c r="K230" s="195">
        <f t="shared" si="30"/>
        <v>114.75</v>
      </c>
      <c r="L230" s="195">
        <f t="shared" si="31"/>
        <v>7.7456250000000004</v>
      </c>
      <c r="M230" s="195">
        <f t="shared" si="32"/>
        <v>0</v>
      </c>
      <c r="N230" s="195">
        <f t="shared" si="33"/>
        <v>8.6062499999999993</v>
      </c>
      <c r="O230" s="195">
        <f t="shared" si="35"/>
        <v>0</v>
      </c>
      <c r="P230" s="195">
        <f t="shared" si="34"/>
        <v>382.5</v>
      </c>
    </row>
    <row r="231" spans="1:16" ht="12.75" customHeight="1" x14ac:dyDescent="0.2">
      <c r="A231" s="148">
        <v>7</v>
      </c>
      <c r="B231" s="157" t="s">
        <v>747</v>
      </c>
      <c r="C231" s="157" t="s">
        <v>840</v>
      </c>
      <c r="D231" s="157" t="s">
        <v>821</v>
      </c>
      <c r="E231" s="168" t="s">
        <v>264</v>
      </c>
      <c r="F231" s="169" t="s">
        <v>298</v>
      </c>
      <c r="G231" s="158">
        <v>600</v>
      </c>
      <c r="H231" s="156">
        <v>1</v>
      </c>
      <c r="I231" s="193" t="str">
        <f t="shared" si="29"/>
        <v>AFP</v>
      </c>
      <c r="J231" s="200">
        <v>1</v>
      </c>
      <c r="K231" s="195">
        <f t="shared" si="30"/>
        <v>90</v>
      </c>
      <c r="L231" s="195">
        <f t="shared" si="31"/>
        <v>6.0750000000000002</v>
      </c>
      <c r="M231" s="195">
        <f t="shared" si="32"/>
        <v>0</v>
      </c>
      <c r="N231" s="195">
        <f t="shared" si="33"/>
        <v>6.75</v>
      </c>
      <c r="O231" s="195">
        <f t="shared" si="35"/>
        <v>0</v>
      </c>
      <c r="P231" s="195">
        <f t="shared" si="34"/>
        <v>300</v>
      </c>
    </row>
    <row r="232" spans="1:16" ht="12.75" customHeight="1" x14ac:dyDescent="0.2">
      <c r="A232" s="148">
        <v>8</v>
      </c>
      <c r="B232" s="157" t="s">
        <v>748</v>
      </c>
      <c r="C232" s="157" t="s">
        <v>841</v>
      </c>
      <c r="D232" s="157" t="s">
        <v>821</v>
      </c>
      <c r="E232" s="168" t="s">
        <v>264</v>
      </c>
      <c r="F232" s="169" t="s">
        <v>298</v>
      </c>
      <c r="G232" s="158">
        <v>600</v>
      </c>
      <c r="H232" s="156">
        <v>1</v>
      </c>
      <c r="I232" s="193" t="str">
        <f t="shared" si="29"/>
        <v>AFP</v>
      </c>
      <c r="J232" s="200">
        <v>1</v>
      </c>
      <c r="K232" s="195">
        <f t="shared" si="30"/>
        <v>90</v>
      </c>
      <c r="L232" s="195">
        <f t="shared" si="31"/>
        <v>6.0750000000000002</v>
      </c>
      <c r="M232" s="195">
        <f t="shared" si="32"/>
        <v>0</v>
      </c>
      <c r="N232" s="195">
        <f t="shared" si="33"/>
        <v>6.75</v>
      </c>
      <c r="O232" s="195">
        <f t="shared" si="35"/>
        <v>0</v>
      </c>
      <c r="P232" s="195">
        <f t="shared" si="34"/>
        <v>300</v>
      </c>
    </row>
    <row r="233" spans="1:16" ht="12.75" customHeight="1" x14ac:dyDescent="0.2">
      <c r="A233" s="148">
        <v>9</v>
      </c>
      <c r="B233" s="157" t="s">
        <v>619</v>
      </c>
      <c r="C233" s="157" t="s">
        <v>572</v>
      </c>
      <c r="D233" s="157" t="s">
        <v>821</v>
      </c>
      <c r="E233" s="168" t="s">
        <v>264</v>
      </c>
      <c r="F233" s="169" t="s">
        <v>298</v>
      </c>
      <c r="G233" s="158">
        <v>500</v>
      </c>
      <c r="H233" s="156">
        <v>1</v>
      </c>
      <c r="I233" s="193" t="str">
        <f t="shared" si="29"/>
        <v>AFP</v>
      </c>
      <c r="J233" s="200">
        <v>1</v>
      </c>
      <c r="K233" s="195">
        <f t="shared" si="30"/>
        <v>75</v>
      </c>
      <c r="L233" s="195">
        <f t="shared" si="31"/>
        <v>5.0625</v>
      </c>
      <c r="M233" s="195">
        <f t="shared" si="32"/>
        <v>0</v>
      </c>
      <c r="N233" s="195">
        <f t="shared" si="33"/>
        <v>5.625</v>
      </c>
      <c r="O233" s="195">
        <f t="shared" si="35"/>
        <v>0</v>
      </c>
      <c r="P233" s="195">
        <f t="shared" si="34"/>
        <v>250</v>
      </c>
    </row>
    <row r="234" spans="1:16" ht="12.75" customHeight="1" x14ac:dyDescent="0.2">
      <c r="A234" s="148">
        <v>10</v>
      </c>
      <c r="B234" s="157" t="s">
        <v>529</v>
      </c>
      <c r="C234" s="157" t="s">
        <v>825</v>
      </c>
      <c r="D234" s="157" t="s">
        <v>821</v>
      </c>
      <c r="E234" s="168" t="s">
        <v>264</v>
      </c>
      <c r="F234" s="169" t="s">
        <v>298</v>
      </c>
      <c r="G234" s="158">
        <v>600</v>
      </c>
      <c r="H234" s="156">
        <v>1</v>
      </c>
      <c r="I234" s="193" t="str">
        <f t="shared" si="29"/>
        <v>AFP</v>
      </c>
      <c r="J234" s="200">
        <v>1</v>
      </c>
      <c r="K234" s="195">
        <f t="shared" si="30"/>
        <v>90</v>
      </c>
      <c r="L234" s="195">
        <f t="shared" si="31"/>
        <v>6.0750000000000002</v>
      </c>
      <c r="M234" s="195">
        <f t="shared" si="32"/>
        <v>0</v>
      </c>
      <c r="N234" s="195">
        <f t="shared" si="33"/>
        <v>6.75</v>
      </c>
      <c r="O234" s="195">
        <f t="shared" si="35"/>
        <v>0</v>
      </c>
      <c r="P234" s="195">
        <f t="shared" si="34"/>
        <v>300</v>
      </c>
    </row>
    <row r="235" spans="1:16" ht="12.75" customHeight="1" x14ac:dyDescent="0.2">
      <c r="A235" s="148">
        <v>11</v>
      </c>
      <c r="B235" s="157" t="s">
        <v>10</v>
      </c>
      <c r="C235" s="157" t="s">
        <v>520</v>
      </c>
      <c r="D235" s="157" t="s">
        <v>821</v>
      </c>
      <c r="E235" s="168" t="s">
        <v>264</v>
      </c>
      <c r="F235" s="169" t="s">
        <v>298</v>
      </c>
      <c r="G235" s="158">
        <v>350</v>
      </c>
      <c r="H235" s="156">
        <v>1</v>
      </c>
      <c r="I235" s="193" t="str">
        <f t="shared" si="29"/>
        <v>AFP</v>
      </c>
      <c r="J235" s="200">
        <v>1</v>
      </c>
      <c r="K235" s="195">
        <f t="shared" si="30"/>
        <v>52.5</v>
      </c>
      <c r="L235" s="195">
        <f t="shared" si="31"/>
        <v>3.5437500000000002</v>
      </c>
      <c r="M235" s="195">
        <f t="shared" si="32"/>
        <v>0</v>
      </c>
      <c r="N235" s="195">
        <f t="shared" si="33"/>
        <v>3.9375</v>
      </c>
      <c r="O235" s="195">
        <f t="shared" si="35"/>
        <v>0</v>
      </c>
      <c r="P235" s="195">
        <f t="shared" si="34"/>
        <v>175</v>
      </c>
    </row>
    <row r="236" spans="1:16" ht="12.75" customHeight="1" x14ac:dyDescent="0.2">
      <c r="A236" s="148">
        <v>12</v>
      </c>
      <c r="B236" s="157" t="s">
        <v>103</v>
      </c>
      <c r="C236" s="157" t="s">
        <v>520</v>
      </c>
      <c r="D236" s="157" t="s">
        <v>821</v>
      </c>
      <c r="E236" s="168" t="s">
        <v>264</v>
      </c>
      <c r="F236" s="169" t="s">
        <v>298</v>
      </c>
      <c r="G236" s="158">
        <v>350</v>
      </c>
      <c r="H236" s="156">
        <v>1</v>
      </c>
      <c r="I236" s="193" t="str">
        <f t="shared" si="29"/>
        <v>AFP</v>
      </c>
      <c r="J236" s="200">
        <v>1</v>
      </c>
      <c r="K236" s="195">
        <f t="shared" si="30"/>
        <v>52.5</v>
      </c>
      <c r="L236" s="195">
        <f t="shared" si="31"/>
        <v>3.5437500000000002</v>
      </c>
      <c r="M236" s="195">
        <f t="shared" si="32"/>
        <v>0</v>
      </c>
      <c r="N236" s="195">
        <f t="shared" si="33"/>
        <v>3.9375</v>
      </c>
      <c r="O236" s="195">
        <f t="shared" si="35"/>
        <v>0</v>
      </c>
      <c r="P236" s="195">
        <f t="shared" si="34"/>
        <v>175</v>
      </c>
    </row>
    <row r="237" spans="1:16" ht="12.75" customHeight="1" x14ac:dyDescent="0.2">
      <c r="A237" s="148">
        <v>13</v>
      </c>
      <c r="B237" s="157" t="s">
        <v>741</v>
      </c>
      <c r="C237" s="157" t="s">
        <v>520</v>
      </c>
      <c r="D237" s="157" t="s">
        <v>821</v>
      </c>
      <c r="E237" s="168" t="s">
        <v>264</v>
      </c>
      <c r="F237" s="169" t="s">
        <v>298</v>
      </c>
      <c r="G237" s="158">
        <v>350</v>
      </c>
      <c r="H237" s="156">
        <v>1</v>
      </c>
      <c r="I237" s="193" t="str">
        <f t="shared" si="29"/>
        <v>AFP</v>
      </c>
      <c r="J237" s="200">
        <v>1</v>
      </c>
      <c r="K237" s="195">
        <f t="shared" si="30"/>
        <v>52.5</v>
      </c>
      <c r="L237" s="195">
        <f t="shared" si="31"/>
        <v>3.5437500000000002</v>
      </c>
      <c r="M237" s="195">
        <f t="shared" si="32"/>
        <v>0</v>
      </c>
      <c r="N237" s="195">
        <f t="shared" si="33"/>
        <v>3.9375</v>
      </c>
      <c r="O237" s="195">
        <f t="shared" si="35"/>
        <v>0</v>
      </c>
      <c r="P237" s="195">
        <f t="shared" si="34"/>
        <v>175</v>
      </c>
    </row>
    <row r="238" spans="1:16" ht="12.75" customHeight="1" x14ac:dyDescent="0.2">
      <c r="A238" s="148">
        <v>14</v>
      </c>
      <c r="B238" s="157" t="s">
        <v>109</v>
      </c>
      <c r="C238" s="157" t="s">
        <v>520</v>
      </c>
      <c r="D238" s="157" t="s">
        <v>821</v>
      </c>
      <c r="E238" s="168" t="s">
        <v>264</v>
      </c>
      <c r="F238" s="169" t="s">
        <v>298</v>
      </c>
      <c r="G238" s="158">
        <v>350</v>
      </c>
      <c r="H238" s="156">
        <v>1</v>
      </c>
      <c r="I238" s="193" t="str">
        <f t="shared" si="29"/>
        <v>AFP</v>
      </c>
      <c r="J238" s="200">
        <v>1</v>
      </c>
      <c r="K238" s="195">
        <f t="shared" si="30"/>
        <v>52.5</v>
      </c>
      <c r="L238" s="195">
        <f t="shared" si="31"/>
        <v>3.5437500000000002</v>
      </c>
      <c r="M238" s="195">
        <f t="shared" si="32"/>
        <v>0</v>
      </c>
      <c r="N238" s="195">
        <f t="shared" si="33"/>
        <v>3.9375</v>
      </c>
      <c r="O238" s="195">
        <f t="shared" si="35"/>
        <v>0</v>
      </c>
      <c r="P238" s="195">
        <f t="shared" si="34"/>
        <v>175</v>
      </c>
    </row>
    <row r="239" spans="1:16" ht="12.75" customHeight="1" x14ac:dyDescent="0.2">
      <c r="A239" s="148">
        <v>15</v>
      </c>
      <c r="B239" s="157" t="s">
        <v>516</v>
      </c>
      <c r="C239" s="157" t="s">
        <v>508</v>
      </c>
      <c r="D239" s="157" t="s">
        <v>821</v>
      </c>
      <c r="E239" s="168" t="s">
        <v>264</v>
      </c>
      <c r="F239" s="169" t="s">
        <v>298</v>
      </c>
      <c r="G239" s="158">
        <v>465</v>
      </c>
      <c r="H239" s="156">
        <v>1</v>
      </c>
      <c r="I239" s="193" t="str">
        <f t="shared" si="29"/>
        <v>AFP</v>
      </c>
      <c r="J239" s="200">
        <v>1</v>
      </c>
      <c r="K239" s="195">
        <f t="shared" si="30"/>
        <v>69.75</v>
      </c>
      <c r="L239" s="195">
        <f t="shared" si="31"/>
        <v>4.7081249999999999</v>
      </c>
      <c r="M239" s="195">
        <f t="shared" si="32"/>
        <v>0</v>
      </c>
      <c r="N239" s="195">
        <f t="shared" si="33"/>
        <v>5.2312500000000002</v>
      </c>
      <c r="O239" s="195">
        <f>IF(H239=3,K239*O238,0)</f>
        <v>0</v>
      </c>
      <c r="P239" s="195">
        <f t="shared" si="34"/>
        <v>232.5</v>
      </c>
    </row>
    <row r="240" spans="1:16" ht="12.75" customHeight="1" x14ac:dyDescent="0.2">
      <c r="A240" s="148">
        <v>16</v>
      </c>
      <c r="B240" s="157" t="s">
        <v>517</v>
      </c>
      <c r="C240" s="157" t="s">
        <v>508</v>
      </c>
      <c r="D240" s="157" t="s">
        <v>821</v>
      </c>
      <c r="E240" s="168" t="s">
        <v>264</v>
      </c>
      <c r="F240" s="169" t="s">
        <v>298</v>
      </c>
      <c r="G240" s="158">
        <v>465</v>
      </c>
      <c r="H240" s="156">
        <v>1</v>
      </c>
      <c r="I240" s="193" t="str">
        <f t="shared" si="29"/>
        <v>AFP</v>
      </c>
      <c r="J240" s="200">
        <v>1</v>
      </c>
      <c r="K240" s="195">
        <f t="shared" si="30"/>
        <v>69.75</v>
      </c>
      <c r="L240" s="195">
        <f t="shared" si="31"/>
        <v>4.7081249999999999</v>
      </c>
      <c r="M240" s="195">
        <f t="shared" si="32"/>
        <v>0</v>
      </c>
      <c r="N240" s="195">
        <f t="shared" si="33"/>
        <v>5.2312500000000002</v>
      </c>
      <c r="O240" s="195">
        <f>IF(H240=3,K240*O273,0)</f>
        <v>0</v>
      </c>
      <c r="P240" s="195">
        <f t="shared" si="34"/>
        <v>232.5</v>
      </c>
    </row>
    <row r="241" spans="1:16" ht="12.75" customHeight="1" x14ac:dyDescent="0.2">
      <c r="A241" s="148">
        <v>17</v>
      </c>
      <c r="B241" s="157" t="s">
        <v>181</v>
      </c>
      <c r="C241" s="157" t="s">
        <v>508</v>
      </c>
      <c r="D241" s="157" t="s">
        <v>821</v>
      </c>
      <c r="E241" s="168" t="s">
        <v>264</v>
      </c>
      <c r="F241" s="169" t="s">
        <v>298</v>
      </c>
      <c r="G241" s="158">
        <v>465</v>
      </c>
      <c r="H241" s="156">
        <v>1</v>
      </c>
      <c r="I241" s="193" t="str">
        <f t="shared" si="29"/>
        <v>AFP</v>
      </c>
      <c r="J241" s="200">
        <v>1</v>
      </c>
      <c r="K241" s="195">
        <f t="shared" si="30"/>
        <v>69.75</v>
      </c>
      <c r="L241" s="195">
        <f t="shared" si="31"/>
        <v>4.7081249999999999</v>
      </c>
      <c r="M241" s="195">
        <f t="shared" si="32"/>
        <v>0</v>
      </c>
      <c r="N241" s="195">
        <f t="shared" si="33"/>
        <v>5.2312500000000002</v>
      </c>
      <c r="O241" s="195">
        <f t="shared" si="35"/>
        <v>0</v>
      </c>
      <c r="P241" s="195">
        <f t="shared" si="34"/>
        <v>232.5</v>
      </c>
    </row>
    <row r="242" spans="1:16" ht="12.75" customHeight="1" x14ac:dyDescent="0.2">
      <c r="A242" s="148">
        <v>18</v>
      </c>
      <c r="B242" s="157" t="s">
        <v>17</v>
      </c>
      <c r="C242" s="157" t="s">
        <v>508</v>
      </c>
      <c r="D242" s="157" t="s">
        <v>821</v>
      </c>
      <c r="E242" s="168" t="s">
        <v>264</v>
      </c>
      <c r="F242" s="169" t="s">
        <v>298</v>
      </c>
      <c r="G242" s="158">
        <v>465</v>
      </c>
      <c r="H242" s="156">
        <v>1</v>
      </c>
      <c r="I242" s="193" t="str">
        <f t="shared" si="29"/>
        <v>AFP</v>
      </c>
      <c r="J242" s="200">
        <v>1</v>
      </c>
      <c r="K242" s="195">
        <f t="shared" si="30"/>
        <v>69.75</v>
      </c>
      <c r="L242" s="195">
        <f t="shared" si="31"/>
        <v>4.7081249999999999</v>
      </c>
      <c r="M242" s="195">
        <f t="shared" si="32"/>
        <v>0</v>
      </c>
      <c r="N242" s="195">
        <f t="shared" si="33"/>
        <v>5.2312500000000002</v>
      </c>
      <c r="O242" s="195">
        <f t="shared" si="35"/>
        <v>0</v>
      </c>
      <c r="P242" s="195">
        <f t="shared" si="34"/>
        <v>232.5</v>
      </c>
    </row>
    <row r="243" spans="1:16" ht="12.75" customHeight="1" x14ac:dyDescent="0.2">
      <c r="A243" s="148">
        <v>19</v>
      </c>
      <c r="B243" s="157" t="s">
        <v>11</v>
      </c>
      <c r="C243" s="157" t="s">
        <v>508</v>
      </c>
      <c r="D243" s="157" t="s">
        <v>821</v>
      </c>
      <c r="E243" s="168" t="s">
        <v>264</v>
      </c>
      <c r="F243" s="169" t="s">
        <v>298</v>
      </c>
      <c r="G243" s="158">
        <v>465</v>
      </c>
      <c r="H243" s="156">
        <v>1</v>
      </c>
      <c r="I243" s="193" t="str">
        <f t="shared" si="29"/>
        <v>AFP</v>
      </c>
      <c r="J243" s="200">
        <v>1</v>
      </c>
      <c r="K243" s="195">
        <f t="shared" si="30"/>
        <v>69.75</v>
      </c>
      <c r="L243" s="195">
        <f t="shared" si="31"/>
        <v>4.7081249999999999</v>
      </c>
      <c r="M243" s="195">
        <f t="shared" si="32"/>
        <v>0</v>
      </c>
      <c r="N243" s="195">
        <f t="shared" si="33"/>
        <v>5.2312500000000002</v>
      </c>
      <c r="O243" s="195">
        <f t="shared" si="35"/>
        <v>0</v>
      </c>
      <c r="P243" s="195">
        <f t="shared" si="34"/>
        <v>232.5</v>
      </c>
    </row>
    <row r="244" spans="1:16" ht="12.75" customHeight="1" x14ac:dyDescent="0.2">
      <c r="A244" s="148">
        <v>20</v>
      </c>
      <c r="B244" s="157" t="s">
        <v>522</v>
      </c>
      <c r="C244" s="157" t="s">
        <v>508</v>
      </c>
      <c r="D244" s="157" t="s">
        <v>821</v>
      </c>
      <c r="E244" s="168" t="s">
        <v>264</v>
      </c>
      <c r="F244" s="169" t="s">
        <v>298</v>
      </c>
      <c r="G244" s="158">
        <v>465</v>
      </c>
      <c r="H244" s="156">
        <v>1</v>
      </c>
      <c r="I244" s="193" t="str">
        <f t="shared" si="29"/>
        <v>AFP</v>
      </c>
      <c r="J244" s="200">
        <v>1</v>
      </c>
      <c r="K244" s="195">
        <f t="shared" si="30"/>
        <v>69.75</v>
      </c>
      <c r="L244" s="195">
        <f t="shared" si="31"/>
        <v>4.7081249999999999</v>
      </c>
      <c r="M244" s="195">
        <f t="shared" si="32"/>
        <v>0</v>
      </c>
      <c r="N244" s="195">
        <f t="shared" si="33"/>
        <v>5.2312500000000002</v>
      </c>
      <c r="O244" s="195">
        <f t="shared" si="35"/>
        <v>0</v>
      </c>
      <c r="P244" s="195">
        <f t="shared" si="34"/>
        <v>232.5</v>
      </c>
    </row>
    <row r="245" spans="1:16" ht="12.75" customHeight="1" x14ac:dyDescent="0.2">
      <c r="A245" s="148">
        <v>21</v>
      </c>
      <c r="B245" s="157" t="s">
        <v>524</v>
      </c>
      <c r="C245" s="157" t="s">
        <v>508</v>
      </c>
      <c r="D245" s="157" t="s">
        <v>821</v>
      </c>
      <c r="E245" s="168" t="s">
        <v>264</v>
      </c>
      <c r="F245" s="169" t="s">
        <v>298</v>
      </c>
      <c r="G245" s="158">
        <v>465</v>
      </c>
      <c r="H245" s="156">
        <v>1</v>
      </c>
      <c r="I245" s="193" t="str">
        <f t="shared" si="29"/>
        <v>AFP</v>
      </c>
      <c r="J245" s="200">
        <v>1</v>
      </c>
      <c r="K245" s="195">
        <f t="shared" si="30"/>
        <v>69.75</v>
      </c>
      <c r="L245" s="195">
        <f t="shared" si="31"/>
        <v>4.7081249999999999</v>
      </c>
      <c r="M245" s="195">
        <f t="shared" si="32"/>
        <v>0</v>
      </c>
      <c r="N245" s="195">
        <f t="shared" si="33"/>
        <v>5.2312500000000002</v>
      </c>
      <c r="O245" s="195">
        <f t="shared" si="35"/>
        <v>0</v>
      </c>
      <c r="P245" s="195">
        <f t="shared" si="34"/>
        <v>232.5</v>
      </c>
    </row>
    <row r="246" spans="1:16" ht="12.75" customHeight="1" x14ac:dyDescent="0.2">
      <c r="A246" s="148">
        <v>22</v>
      </c>
      <c r="B246" s="157" t="s">
        <v>169</v>
      </c>
      <c r="C246" s="157" t="s">
        <v>508</v>
      </c>
      <c r="D246" s="157" t="s">
        <v>821</v>
      </c>
      <c r="E246" s="168" t="s">
        <v>264</v>
      </c>
      <c r="F246" s="169" t="s">
        <v>298</v>
      </c>
      <c r="G246" s="158">
        <v>465</v>
      </c>
      <c r="H246" s="156">
        <v>1</v>
      </c>
      <c r="I246" s="193" t="str">
        <f t="shared" si="29"/>
        <v>AFP</v>
      </c>
      <c r="J246" s="200">
        <v>1</v>
      </c>
      <c r="K246" s="195">
        <f t="shared" si="30"/>
        <v>69.75</v>
      </c>
      <c r="L246" s="195">
        <f t="shared" si="31"/>
        <v>4.7081249999999999</v>
      </c>
      <c r="M246" s="195">
        <f t="shared" si="32"/>
        <v>0</v>
      </c>
      <c r="N246" s="195">
        <f t="shared" si="33"/>
        <v>5.2312500000000002</v>
      </c>
      <c r="O246" s="195">
        <f t="shared" si="35"/>
        <v>0</v>
      </c>
      <c r="P246" s="195">
        <f t="shared" si="34"/>
        <v>232.5</v>
      </c>
    </row>
    <row r="247" spans="1:16" ht="12.75" customHeight="1" x14ac:dyDescent="0.2">
      <c r="A247" s="148">
        <v>23</v>
      </c>
      <c r="B247" s="157" t="s">
        <v>826</v>
      </c>
      <c r="C247" s="157" t="s">
        <v>508</v>
      </c>
      <c r="D247" s="157" t="s">
        <v>821</v>
      </c>
      <c r="E247" s="168" t="s">
        <v>264</v>
      </c>
      <c r="F247" s="169" t="s">
        <v>298</v>
      </c>
      <c r="G247" s="158">
        <v>465</v>
      </c>
      <c r="H247" s="156">
        <v>1</v>
      </c>
      <c r="I247" s="193" t="str">
        <f t="shared" si="29"/>
        <v>AFP</v>
      </c>
      <c r="J247" s="200">
        <v>1</v>
      </c>
      <c r="K247" s="195">
        <f t="shared" si="30"/>
        <v>69.75</v>
      </c>
      <c r="L247" s="195">
        <f t="shared" si="31"/>
        <v>4.7081249999999999</v>
      </c>
      <c r="M247" s="195">
        <f t="shared" si="32"/>
        <v>0</v>
      </c>
      <c r="N247" s="195">
        <f t="shared" si="33"/>
        <v>5.2312500000000002</v>
      </c>
      <c r="O247" s="195">
        <f t="shared" si="35"/>
        <v>0</v>
      </c>
      <c r="P247" s="195">
        <f t="shared" si="34"/>
        <v>232.5</v>
      </c>
    </row>
    <row r="248" spans="1:16" ht="12.75" customHeight="1" x14ac:dyDescent="0.2">
      <c r="A248" s="148">
        <v>24</v>
      </c>
      <c r="B248" s="157" t="s">
        <v>924</v>
      </c>
      <c r="C248" s="157" t="s">
        <v>508</v>
      </c>
      <c r="D248" s="157" t="s">
        <v>821</v>
      </c>
      <c r="E248" s="168" t="s">
        <v>264</v>
      </c>
      <c r="F248" s="169" t="s">
        <v>298</v>
      </c>
      <c r="G248" s="158">
        <v>465</v>
      </c>
      <c r="H248" s="156">
        <v>1</v>
      </c>
      <c r="I248" s="193" t="str">
        <f t="shared" si="29"/>
        <v>AFP</v>
      </c>
      <c r="J248" s="200">
        <v>1</v>
      </c>
      <c r="K248" s="195">
        <f t="shared" si="30"/>
        <v>69.75</v>
      </c>
      <c r="L248" s="195">
        <f t="shared" si="31"/>
        <v>4.7081249999999999</v>
      </c>
      <c r="M248" s="195">
        <f t="shared" si="32"/>
        <v>0</v>
      </c>
      <c r="N248" s="195">
        <f t="shared" si="33"/>
        <v>5.2312500000000002</v>
      </c>
      <c r="O248" s="195">
        <f t="shared" si="35"/>
        <v>0</v>
      </c>
      <c r="P248" s="195">
        <f t="shared" si="34"/>
        <v>232.5</v>
      </c>
    </row>
    <row r="249" spans="1:16" ht="12.75" customHeight="1" x14ac:dyDescent="0.2">
      <c r="A249" s="148">
        <v>25</v>
      </c>
      <c r="B249" s="157" t="s">
        <v>690</v>
      </c>
      <c r="C249" s="157" t="s">
        <v>508</v>
      </c>
      <c r="D249" s="157" t="s">
        <v>821</v>
      </c>
      <c r="E249" s="168" t="s">
        <v>264</v>
      </c>
      <c r="F249" s="169" t="s">
        <v>298</v>
      </c>
      <c r="G249" s="158">
        <v>465</v>
      </c>
      <c r="H249" s="156">
        <v>1</v>
      </c>
      <c r="I249" s="193" t="str">
        <f t="shared" si="29"/>
        <v>AFP</v>
      </c>
      <c r="J249" s="200">
        <v>1</v>
      </c>
      <c r="K249" s="195">
        <f t="shared" si="30"/>
        <v>69.75</v>
      </c>
      <c r="L249" s="195">
        <f t="shared" si="31"/>
        <v>4.7081249999999999</v>
      </c>
      <c r="M249" s="195">
        <f t="shared" si="32"/>
        <v>0</v>
      </c>
      <c r="N249" s="195">
        <f t="shared" si="33"/>
        <v>5.2312500000000002</v>
      </c>
      <c r="O249" s="195">
        <f t="shared" si="35"/>
        <v>0</v>
      </c>
      <c r="P249" s="195">
        <f t="shared" si="34"/>
        <v>232.5</v>
      </c>
    </row>
    <row r="250" spans="1:16" ht="12.75" customHeight="1" x14ac:dyDescent="0.2">
      <c r="A250" s="148">
        <v>26</v>
      </c>
      <c r="B250" s="157" t="s">
        <v>528</v>
      </c>
      <c r="C250" s="157" t="s">
        <v>508</v>
      </c>
      <c r="D250" s="157" t="s">
        <v>821</v>
      </c>
      <c r="E250" s="168" t="s">
        <v>264</v>
      </c>
      <c r="F250" s="169" t="s">
        <v>298</v>
      </c>
      <c r="G250" s="158">
        <v>465</v>
      </c>
      <c r="H250" s="156">
        <v>1</v>
      </c>
      <c r="I250" s="193" t="str">
        <f t="shared" si="29"/>
        <v>AFP</v>
      </c>
      <c r="J250" s="200">
        <v>1</v>
      </c>
      <c r="K250" s="195">
        <f t="shared" si="30"/>
        <v>69.75</v>
      </c>
      <c r="L250" s="195">
        <f t="shared" si="31"/>
        <v>4.7081249999999999</v>
      </c>
      <c r="M250" s="195">
        <f t="shared" si="32"/>
        <v>0</v>
      </c>
      <c r="N250" s="195">
        <f t="shared" si="33"/>
        <v>5.2312500000000002</v>
      </c>
      <c r="O250" s="195">
        <f t="shared" si="35"/>
        <v>0</v>
      </c>
      <c r="P250" s="195">
        <f t="shared" si="34"/>
        <v>232.5</v>
      </c>
    </row>
    <row r="251" spans="1:16" ht="12.75" customHeight="1" x14ac:dyDescent="0.2">
      <c r="A251" s="148">
        <v>27</v>
      </c>
      <c r="B251" s="157" t="s">
        <v>828</v>
      </c>
      <c r="C251" s="157" t="s">
        <v>508</v>
      </c>
      <c r="D251" s="157" t="s">
        <v>821</v>
      </c>
      <c r="E251" s="168" t="s">
        <v>264</v>
      </c>
      <c r="F251" s="169" t="s">
        <v>298</v>
      </c>
      <c r="G251" s="158">
        <v>465</v>
      </c>
      <c r="H251" s="156">
        <v>1</v>
      </c>
      <c r="I251" s="193" t="str">
        <f t="shared" si="29"/>
        <v>AFP</v>
      </c>
      <c r="J251" s="200">
        <v>1</v>
      </c>
      <c r="K251" s="195">
        <f t="shared" si="30"/>
        <v>69.75</v>
      </c>
      <c r="L251" s="195">
        <f t="shared" si="31"/>
        <v>4.7081249999999999</v>
      </c>
      <c r="M251" s="195">
        <f t="shared" si="32"/>
        <v>0</v>
      </c>
      <c r="N251" s="195">
        <f t="shared" si="33"/>
        <v>5.2312500000000002</v>
      </c>
      <c r="O251" s="195">
        <f t="shared" si="35"/>
        <v>0</v>
      </c>
      <c r="P251" s="195">
        <f t="shared" si="34"/>
        <v>232.5</v>
      </c>
    </row>
    <row r="252" spans="1:16" ht="12.75" customHeight="1" x14ac:dyDescent="0.2">
      <c r="A252" s="148">
        <v>28</v>
      </c>
      <c r="B252" s="157" t="s">
        <v>668</v>
      </c>
      <c r="C252" s="157" t="s">
        <v>508</v>
      </c>
      <c r="D252" s="157" t="s">
        <v>821</v>
      </c>
      <c r="E252" s="168" t="s">
        <v>264</v>
      </c>
      <c r="F252" s="169" t="s">
        <v>298</v>
      </c>
      <c r="G252" s="158">
        <v>465</v>
      </c>
      <c r="H252" s="156">
        <v>1</v>
      </c>
      <c r="I252" s="193" t="str">
        <f t="shared" si="29"/>
        <v>AFP</v>
      </c>
      <c r="J252" s="200">
        <v>1</v>
      </c>
      <c r="K252" s="195">
        <f t="shared" si="30"/>
        <v>69.75</v>
      </c>
      <c r="L252" s="195">
        <f t="shared" si="31"/>
        <v>4.7081249999999999</v>
      </c>
      <c r="M252" s="195">
        <f t="shared" si="32"/>
        <v>0</v>
      </c>
      <c r="N252" s="195">
        <f t="shared" si="33"/>
        <v>5.2312500000000002</v>
      </c>
      <c r="O252" s="195">
        <f t="shared" si="35"/>
        <v>0</v>
      </c>
      <c r="P252" s="195">
        <f t="shared" si="34"/>
        <v>232.5</v>
      </c>
    </row>
    <row r="253" spans="1:16" ht="12.75" customHeight="1" x14ac:dyDescent="0.2">
      <c r="A253" s="148">
        <v>29</v>
      </c>
      <c r="B253" s="157" t="s">
        <v>170</v>
      </c>
      <c r="C253" s="157" t="s">
        <v>508</v>
      </c>
      <c r="D253" s="157" t="s">
        <v>821</v>
      </c>
      <c r="E253" s="168" t="s">
        <v>264</v>
      </c>
      <c r="F253" s="169" t="s">
        <v>298</v>
      </c>
      <c r="G253" s="158">
        <v>465</v>
      </c>
      <c r="H253" s="156">
        <v>1</v>
      </c>
      <c r="I253" s="193" t="str">
        <f t="shared" si="29"/>
        <v>AFP</v>
      </c>
      <c r="J253" s="200">
        <v>1</v>
      </c>
      <c r="K253" s="195">
        <f t="shared" si="30"/>
        <v>69.75</v>
      </c>
      <c r="L253" s="195">
        <f t="shared" si="31"/>
        <v>4.7081249999999999</v>
      </c>
      <c r="M253" s="195">
        <f t="shared" si="32"/>
        <v>0</v>
      </c>
      <c r="N253" s="195">
        <f t="shared" si="33"/>
        <v>5.2312500000000002</v>
      </c>
      <c r="O253" s="195">
        <f t="shared" si="35"/>
        <v>0</v>
      </c>
      <c r="P253" s="195">
        <f t="shared" si="34"/>
        <v>232.5</v>
      </c>
    </row>
    <row r="254" spans="1:16" ht="12.75" customHeight="1" x14ac:dyDescent="0.2">
      <c r="A254" s="148">
        <v>30</v>
      </c>
      <c r="B254" s="157" t="s">
        <v>101</v>
      </c>
      <c r="C254" s="157" t="s">
        <v>508</v>
      </c>
      <c r="D254" s="157" t="s">
        <v>821</v>
      </c>
      <c r="E254" s="168" t="s">
        <v>264</v>
      </c>
      <c r="F254" s="169" t="s">
        <v>298</v>
      </c>
      <c r="G254" s="158">
        <v>465</v>
      </c>
      <c r="H254" s="156">
        <v>1</v>
      </c>
      <c r="I254" s="193" t="str">
        <f t="shared" si="29"/>
        <v>AFP</v>
      </c>
      <c r="J254" s="200">
        <v>1</v>
      </c>
      <c r="K254" s="195">
        <f t="shared" si="30"/>
        <v>69.75</v>
      </c>
      <c r="L254" s="195">
        <f t="shared" si="31"/>
        <v>4.7081249999999999</v>
      </c>
      <c r="M254" s="195">
        <f t="shared" si="32"/>
        <v>0</v>
      </c>
      <c r="N254" s="195">
        <f t="shared" si="33"/>
        <v>5.2312500000000002</v>
      </c>
      <c r="O254" s="195">
        <f t="shared" si="35"/>
        <v>0</v>
      </c>
      <c r="P254" s="195">
        <f t="shared" si="34"/>
        <v>232.5</v>
      </c>
    </row>
    <row r="255" spans="1:16" ht="12.75" customHeight="1" x14ac:dyDescent="0.2">
      <c r="A255" s="148">
        <v>31</v>
      </c>
      <c r="B255" s="157" t="s">
        <v>92</v>
      </c>
      <c r="C255" s="157" t="s">
        <v>508</v>
      </c>
      <c r="D255" s="157" t="s">
        <v>821</v>
      </c>
      <c r="E255" s="168" t="s">
        <v>264</v>
      </c>
      <c r="F255" s="169" t="s">
        <v>298</v>
      </c>
      <c r="G255" s="158">
        <v>465</v>
      </c>
      <c r="H255" s="156">
        <v>1</v>
      </c>
      <c r="I255" s="193" t="str">
        <f t="shared" si="29"/>
        <v>AFP</v>
      </c>
      <c r="J255" s="200">
        <v>1</v>
      </c>
      <c r="K255" s="195">
        <f t="shared" si="30"/>
        <v>69.75</v>
      </c>
      <c r="L255" s="195">
        <f t="shared" si="31"/>
        <v>4.7081249999999999</v>
      </c>
      <c r="M255" s="195">
        <f t="shared" si="32"/>
        <v>0</v>
      </c>
      <c r="N255" s="195">
        <f t="shared" si="33"/>
        <v>5.2312500000000002</v>
      </c>
      <c r="O255" s="195">
        <f t="shared" si="35"/>
        <v>0</v>
      </c>
      <c r="P255" s="195">
        <f t="shared" si="34"/>
        <v>232.5</v>
      </c>
    </row>
    <row r="256" spans="1:16" ht="12.75" customHeight="1" x14ac:dyDescent="0.2">
      <c r="A256" s="148">
        <v>32</v>
      </c>
      <c r="B256" s="157" t="s">
        <v>16</v>
      </c>
      <c r="C256" s="157" t="s">
        <v>508</v>
      </c>
      <c r="D256" s="157" t="s">
        <v>821</v>
      </c>
      <c r="E256" s="168" t="s">
        <v>264</v>
      </c>
      <c r="F256" s="169" t="s">
        <v>298</v>
      </c>
      <c r="G256" s="158">
        <v>465</v>
      </c>
      <c r="H256" s="156">
        <v>1</v>
      </c>
      <c r="I256" s="193" t="str">
        <f t="shared" si="29"/>
        <v>AFP</v>
      </c>
      <c r="J256" s="200">
        <v>1</v>
      </c>
      <c r="K256" s="195">
        <f t="shared" si="30"/>
        <v>69.75</v>
      </c>
      <c r="L256" s="195">
        <f t="shared" si="31"/>
        <v>4.7081249999999999</v>
      </c>
      <c r="M256" s="195">
        <f t="shared" si="32"/>
        <v>0</v>
      </c>
      <c r="N256" s="195">
        <f t="shared" si="33"/>
        <v>5.2312500000000002</v>
      </c>
      <c r="O256" s="195">
        <f t="shared" si="35"/>
        <v>0</v>
      </c>
      <c r="P256" s="195">
        <f t="shared" si="34"/>
        <v>232.5</v>
      </c>
    </row>
    <row r="257" spans="1:16" ht="12.75" customHeight="1" x14ac:dyDescent="0.2">
      <c r="A257" s="148">
        <v>33</v>
      </c>
      <c r="B257" s="157" t="s">
        <v>107</v>
      </c>
      <c r="C257" s="170" t="s">
        <v>508</v>
      </c>
      <c r="D257" s="157" t="s">
        <v>821</v>
      </c>
      <c r="E257" s="168" t="s">
        <v>264</v>
      </c>
      <c r="F257" s="169" t="s">
        <v>298</v>
      </c>
      <c r="G257" s="158">
        <v>465</v>
      </c>
      <c r="H257" s="156">
        <v>1</v>
      </c>
      <c r="I257" s="193" t="str">
        <f t="shared" si="29"/>
        <v>AFP</v>
      </c>
      <c r="J257" s="200">
        <v>1</v>
      </c>
      <c r="K257" s="195">
        <f t="shared" si="30"/>
        <v>69.75</v>
      </c>
      <c r="L257" s="195">
        <f t="shared" si="31"/>
        <v>4.7081249999999999</v>
      </c>
      <c r="M257" s="195">
        <f t="shared" si="32"/>
        <v>0</v>
      </c>
      <c r="N257" s="195">
        <f t="shared" si="33"/>
        <v>5.2312500000000002</v>
      </c>
      <c r="O257" s="195">
        <f t="shared" si="35"/>
        <v>0</v>
      </c>
      <c r="P257" s="195">
        <f t="shared" si="34"/>
        <v>232.5</v>
      </c>
    </row>
    <row r="258" spans="1:16" ht="12.75" customHeight="1" x14ac:dyDescent="0.2">
      <c r="A258" s="148">
        <v>34</v>
      </c>
      <c r="B258" s="157" t="s">
        <v>102</v>
      </c>
      <c r="C258" s="157" t="s">
        <v>515</v>
      </c>
      <c r="D258" s="157" t="s">
        <v>821</v>
      </c>
      <c r="E258" s="168" t="s">
        <v>264</v>
      </c>
      <c r="F258" s="169" t="s">
        <v>298</v>
      </c>
      <c r="G258" s="158">
        <v>600</v>
      </c>
      <c r="H258" s="156">
        <v>1</v>
      </c>
      <c r="I258" s="193" t="str">
        <f t="shared" si="29"/>
        <v>AFP</v>
      </c>
      <c r="J258" s="200">
        <v>1</v>
      </c>
      <c r="K258" s="195">
        <f t="shared" si="30"/>
        <v>90</v>
      </c>
      <c r="L258" s="195">
        <f t="shared" si="31"/>
        <v>6.0750000000000002</v>
      </c>
      <c r="M258" s="195">
        <f t="shared" si="32"/>
        <v>0</v>
      </c>
      <c r="N258" s="195">
        <f t="shared" si="33"/>
        <v>6.75</v>
      </c>
      <c r="O258" s="195">
        <f t="shared" si="35"/>
        <v>0</v>
      </c>
      <c r="P258" s="195">
        <f t="shared" si="34"/>
        <v>300</v>
      </c>
    </row>
    <row r="259" spans="1:16" ht="12.75" customHeight="1" x14ac:dyDescent="0.2">
      <c r="A259" s="148">
        <v>35</v>
      </c>
      <c r="B259" s="157" t="s">
        <v>108</v>
      </c>
      <c r="C259" s="157" t="s">
        <v>515</v>
      </c>
      <c r="D259" s="157" t="s">
        <v>821</v>
      </c>
      <c r="E259" s="168" t="s">
        <v>264</v>
      </c>
      <c r="F259" s="169" t="s">
        <v>298</v>
      </c>
      <c r="G259" s="158">
        <v>600</v>
      </c>
      <c r="H259" s="156">
        <v>1</v>
      </c>
      <c r="I259" s="193" t="str">
        <f t="shared" si="29"/>
        <v>AFP</v>
      </c>
      <c r="J259" s="200">
        <v>1</v>
      </c>
      <c r="K259" s="195">
        <f t="shared" si="30"/>
        <v>90</v>
      </c>
      <c r="L259" s="195">
        <f t="shared" si="31"/>
        <v>6.0750000000000002</v>
      </c>
      <c r="M259" s="195">
        <f t="shared" si="32"/>
        <v>0</v>
      </c>
      <c r="N259" s="195">
        <f t="shared" si="33"/>
        <v>6.75</v>
      </c>
      <c r="O259" s="195">
        <f t="shared" si="35"/>
        <v>0</v>
      </c>
      <c r="P259" s="195">
        <f t="shared" si="34"/>
        <v>300</v>
      </c>
    </row>
    <row r="260" spans="1:16" ht="12.75" customHeight="1" x14ac:dyDescent="0.2">
      <c r="A260" s="148">
        <v>36</v>
      </c>
      <c r="B260" s="157" t="s">
        <v>527</v>
      </c>
      <c r="C260" s="157" t="s">
        <v>515</v>
      </c>
      <c r="D260" s="157" t="s">
        <v>821</v>
      </c>
      <c r="E260" s="168" t="s">
        <v>264</v>
      </c>
      <c r="F260" s="169" t="s">
        <v>298</v>
      </c>
      <c r="G260" s="158">
        <v>600</v>
      </c>
      <c r="H260" s="156">
        <v>1</v>
      </c>
      <c r="I260" s="193" t="str">
        <f t="shared" si="29"/>
        <v>AFP</v>
      </c>
      <c r="J260" s="200">
        <v>1</v>
      </c>
      <c r="K260" s="195">
        <f t="shared" si="30"/>
        <v>90</v>
      </c>
      <c r="L260" s="195">
        <f t="shared" si="31"/>
        <v>6.0750000000000002</v>
      </c>
      <c r="M260" s="195">
        <f t="shared" si="32"/>
        <v>0</v>
      </c>
      <c r="N260" s="195">
        <f t="shared" si="33"/>
        <v>6.75</v>
      </c>
      <c r="O260" s="195">
        <f t="shared" si="35"/>
        <v>0</v>
      </c>
      <c r="P260" s="195">
        <f t="shared" si="34"/>
        <v>300</v>
      </c>
    </row>
    <row r="261" spans="1:16" ht="12.75" customHeight="1" x14ac:dyDescent="0.2">
      <c r="A261" s="148">
        <v>37</v>
      </c>
      <c r="B261" s="157" t="s">
        <v>106</v>
      </c>
      <c r="C261" s="157" t="s">
        <v>515</v>
      </c>
      <c r="D261" s="157" t="s">
        <v>821</v>
      </c>
      <c r="E261" s="168" t="s">
        <v>264</v>
      </c>
      <c r="F261" s="169" t="s">
        <v>298</v>
      </c>
      <c r="G261" s="158">
        <v>600</v>
      </c>
      <c r="H261" s="156">
        <v>1</v>
      </c>
      <c r="I261" s="193" t="str">
        <f t="shared" si="29"/>
        <v>AFP</v>
      </c>
      <c r="J261" s="200">
        <v>1</v>
      </c>
      <c r="K261" s="195">
        <f t="shared" si="30"/>
        <v>90</v>
      </c>
      <c r="L261" s="195">
        <f t="shared" si="31"/>
        <v>6.0750000000000002</v>
      </c>
      <c r="M261" s="195">
        <f t="shared" si="32"/>
        <v>0</v>
      </c>
      <c r="N261" s="195">
        <f t="shared" si="33"/>
        <v>6.75</v>
      </c>
      <c r="O261" s="195">
        <f t="shared" si="35"/>
        <v>0</v>
      </c>
      <c r="P261" s="195">
        <f t="shared" si="34"/>
        <v>300</v>
      </c>
    </row>
    <row r="262" spans="1:16" ht="12.75" customHeight="1" x14ac:dyDescent="0.2">
      <c r="A262" s="148">
        <v>38</v>
      </c>
      <c r="B262" s="157" t="s">
        <v>40</v>
      </c>
      <c r="C262" s="157" t="s">
        <v>515</v>
      </c>
      <c r="D262" s="157" t="s">
        <v>821</v>
      </c>
      <c r="E262" s="168" t="s">
        <v>264</v>
      </c>
      <c r="F262" s="169" t="s">
        <v>298</v>
      </c>
      <c r="G262" s="158">
        <v>650</v>
      </c>
      <c r="H262" s="156">
        <v>1</v>
      </c>
      <c r="I262" s="193" t="str">
        <f t="shared" si="29"/>
        <v>AFP</v>
      </c>
      <c r="J262" s="200">
        <v>1</v>
      </c>
      <c r="K262" s="195">
        <f t="shared" si="30"/>
        <v>97.5</v>
      </c>
      <c r="L262" s="195">
        <f t="shared" si="31"/>
        <v>6.5812500000000007</v>
      </c>
      <c r="M262" s="195">
        <f t="shared" si="32"/>
        <v>0</v>
      </c>
      <c r="N262" s="195">
        <f t="shared" si="33"/>
        <v>7.3125</v>
      </c>
      <c r="O262" s="195">
        <f t="shared" si="35"/>
        <v>0</v>
      </c>
      <c r="P262" s="195">
        <f t="shared" si="34"/>
        <v>325</v>
      </c>
    </row>
    <row r="263" spans="1:16" ht="12.75" customHeight="1" x14ac:dyDescent="0.2">
      <c r="A263" s="148">
        <v>39</v>
      </c>
      <c r="B263" s="157" t="s">
        <v>518</v>
      </c>
      <c r="C263" s="157" t="s">
        <v>515</v>
      </c>
      <c r="D263" s="157" t="s">
        <v>821</v>
      </c>
      <c r="E263" s="168" t="s">
        <v>264</v>
      </c>
      <c r="F263" s="169" t="s">
        <v>298</v>
      </c>
      <c r="G263" s="158">
        <v>650</v>
      </c>
      <c r="H263" s="156">
        <v>1</v>
      </c>
      <c r="I263" s="193" t="str">
        <f t="shared" si="29"/>
        <v>AFP</v>
      </c>
      <c r="J263" s="200">
        <v>1</v>
      </c>
      <c r="K263" s="195">
        <f t="shared" si="30"/>
        <v>97.5</v>
      </c>
      <c r="L263" s="195">
        <f t="shared" si="31"/>
        <v>6.5812500000000007</v>
      </c>
      <c r="M263" s="195">
        <f t="shared" si="32"/>
        <v>0</v>
      </c>
      <c r="N263" s="195">
        <f t="shared" si="33"/>
        <v>7.3125</v>
      </c>
      <c r="O263" s="195">
        <f t="shared" si="35"/>
        <v>0</v>
      </c>
      <c r="P263" s="195">
        <f t="shared" si="34"/>
        <v>325</v>
      </c>
    </row>
    <row r="264" spans="1:16" ht="12.75" customHeight="1" x14ac:dyDescent="0.2">
      <c r="A264" s="148">
        <v>40</v>
      </c>
      <c r="B264" s="157" t="s">
        <v>104</v>
      </c>
      <c r="C264" s="157" t="s">
        <v>515</v>
      </c>
      <c r="D264" s="157" t="s">
        <v>821</v>
      </c>
      <c r="E264" s="168" t="s">
        <v>264</v>
      </c>
      <c r="F264" s="169" t="s">
        <v>298</v>
      </c>
      <c r="G264" s="158">
        <v>650</v>
      </c>
      <c r="H264" s="156">
        <v>1</v>
      </c>
      <c r="I264" s="193" t="str">
        <f t="shared" si="29"/>
        <v>AFP</v>
      </c>
      <c r="J264" s="200">
        <v>1</v>
      </c>
      <c r="K264" s="195">
        <f t="shared" si="30"/>
        <v>97.5</v>
      </c>
      <c r="L264" s="195">
        <f t="shared" si="31"/>
        <v>6.5812500000000007</v>
      </c>
      <c r="M264" s="195">
        <f t="shared" si="32"/>
        <v>0</v>
      </c>
      <c r="N264" s="195">
        <f t="shared" si="33"/>
        <v>7.3125</v>
      </c>
      <c r="O264" s="195">
        <f t="shared" si="35"/>
        <v>0</v>
      </c>
      <c r="P264" s="195">
        <f t="shared" si="34"/>
        <v>325</v>
      </c>
    </row>
    <row r="265" spans="1:16" ht="12.75" customHeight="1" x14ac:dyDescent="0.2">
      <c r="A265" s="148">
        <v>41</v>
      </c>
      <c r="B265" s="157" t="s">
        <v>521</v>
      </c>
      <c r="C265" s="157" t="s">
        <v>515</v>
      </c>
      <c r="D265" s="157" t="s">
        <v>821</v>
      </c>
      <c r="E265" s="168" t="s">
        <v>264</v>
      </c>
      <c r="F265" s="169" t="s">
        <v>298</v>
      </c>
      <c r="G265" s="158">
        <v>650</v>
      </c>
      <c r="H265" s="156">
        <v>1</v>
      </c>
      <c r="I265" s="193" t="str">
        <f t="shared" si="29"/>
        <v>AFP</v>
      </c>
      <c r="J265" s="200">
        <v>1</v>
      </c>
      <c r="K265" s="195">
        <f t="shared" si="30"/>
        <v>97.5</v>
      </c>
      <c r="L265" s="195">
        <f t="shared" si="31"/>
        <v>6.5812500000000007</v>
      </c>
      <c r="M265" s="195">
        <f t="shared" si="32"/>
        <v>0</v>
      </c>
      <c r="N265" s="195">
        <f t="shared" si="33"/>
        <v>7.3125</v>
      </c>
      <c r="O265" s="195">
        <f t="shared" si="35"/>
        <v>0</v>
      </c>
      <c r="P265" s="195">
        <f t="shared" si="34"/>
        <v>325</v>
      </c>
    </row>
    <row r="266" spans="1:16" ht="12.75" customHeight="1" x14ac:dyDescent="0.2">
      <c r="A266" s="148">
        <v>42</v>
      </c>
      <c r="B266" s="157" t="s">
        <v>18</v>
      </c>
      <c r="C266" s="157" t="s">
        <v>515</v>
      </c>
      <c r="D266" s="157" t="s">
        <v>821</v>
      </c>
      <c r="E266" s="168" t="s">
        <v>264</v>
      </c>
      <c r="F266" s="169" t="s">
        <v>298</v>
      </c>
      <c r="G266" s="158">
        <v>650</v>
      </c>
      <c r="H266" s="156">
        <v>1</v>
      </c>
      <c r="I266" s="193" t="str">
        <f t="shared" si="29"/>
        <v>AFP</v>
      </c>
      <c r="J266" s="200">
        <v>1</v>
      </c>
      <c r="K266" s="195">
        <f t="shared" si="30"/>
        <v>97.5</v>
      </c>
      <c r="L266" s="195">
        <f t="shared" si="31"/>
        <v>6.5812500000000007</v>
      </c>
      <c r="M266" s="195">
        <f t="shared" si="32"/>
        <v>0</v>
      </c>
      <c r="N266" s="195">
        <f t="shared" si="33"/>
        <v>7.3125</v>
      </c>
      <c r="O266" s="195">
        <f t="shared" si="35"/>
        <v>0</v>
      </c>
      <c r="P266" s="195">
        <f t="shared" si="34"/>
        <v>325</v>
      </c>
    </row>
    <row r="267" spans="1:16" ht="12.75" customHeight="1" x14ac:dyDescent="0.2">
      <c r="A267" s="148">
        <v>43</v>
      </c>
      <c r="B267" s="157" t="s">
        <v>171</v>
      </c>
      <c r="C267" s="157" t="s">
        <v>515</v>
      </c>
      <c r="D267" s="157" t="s">
        <v>821</v>
      </c>
      <c r="E267" s="168" t="s">
        <v>264</v>
      </c>
      <c r="F267" s="169" t="s">
        <v>298</v>
      </c>
      <c r="G267" s="158">
        <v>650</v>
      </c>
      <c r="H267" s="156">
        <v>1</v>
      </c>
      <c r="I267" s="193" t="str">
        <f t="shared" si="29"/>
        <v>AFP</v>
      </c>
      <c r="J267" s="200">
        <v>1</v>
      </c>
      <c r="K267" s="195">
        <f t="shared" si="30"/>
        <v>97.5</v>
      </c>
      <c r="L267" s="195">
        <f t="shared" si="31"/>
        <v>6.5812500000000007</v>
      </c>
      <c r="M267" s="195">
        <f t="shared" si="32"/>
        <v>0</v>
      </c>
      <c r="N267" s="195">
        <f t="shared" si="33"/>
        <v>7.3125</v>
      </c>
      <c r="O267" s="195">
        <f t="shared" si="35"/>
        <v>0</v>
      </c>
      <c r="P267" s="195">
        <f t="shared" si="34"/>
        <v>325</v>
      </c>
    </row>
    <row r="268" spans="1:16" ht="12.75" customHeight="1" x14ac:dyDescent="0.2">
      <c r="A268" s="148">
        <v>44</v>
      </c>
      <c r="B268" s="157" t="s">
        <v>105</v>
      </c>
      <c r="C268" s="157" t="s">
        <v>515</v>
      </c>
      <c r="D268" s="157" t="s">
        <v>821</v>
      </c>
      <c r="E268" s="168" t="s">
        <v>264</v>
      </c>
      <c r="F268" s="169" t="s">
        <v>298</v>
      </c>
      <c r="G268" s="158">
        <v>650</v>
      </c>
      <c r="H268" s="156">
        <v>2</v>
      </c>
      <c r="I268" s="193" t="str">
        <f t="shared" si="29"/>
        <v>INPEP</v>
      </c>
      <c r="J268" s="200">
        <v>1</v>
      </c>
      <c r="K268" s="195">
        <f t="shared" si="30"/>
        <v>97.5</v>
      </c>
      <c r="L268" s="195">
        <f t="shared" si="31"/>
        <v>0</v>
      </c>
      <c r="M268" s="195">
        <f t="shared" si="32"/>
        <v>6.8250000000000011</v>
      </c>
      <c r="N268" s="195">
        <f t="shared" si="33"/>
        <v>7.3125</v>
      </c>
      <c r="O268" s="195">
        <f t="shared" si="35"/>
        <v>0</v>
      </c>
      <c r="P268" s="195">
        <f t="shared" si="34"/>
        <v>325</v>
      </c>
    </row>
    <row r="269" spans="1:16" ht="12.75" customHeight="1" x14ac:dyDescent="0.2">
      <c r="A269" s="148">
        <v>45</v>
      </c>
      <c r="B269" s="157" t="s">
        <v>526</v>
      </c>
      <c r="C269" s="157" t="s">
        <v>515</v>
      </c>
      <c r="D269" s="157" t="s">
        <v>821</v>
      </c>
      <c r="E269" s="168" t="s">
        <v>264</v>
      </c>
      <c r="F269" s="169" t="s">
        <v>298</v>
      </c>
      <c r="G269" s="158">
        <v>650</v>
      </c>
      <c r="H269" s="156">
        <v>1</v>
      </c>
      <c r="I269" s="193" t="str">
        <f t="shared" si="29"/>
        <v>AFP</v>
      </c>
      <c r="J269" s="200">
        <v>1</v>
      </c>
      <c r="K269" s="195">
        <f t="shared" si="30"/>
        <v>97.5</v>
      </c>
      <c r="L269" s="195">
        <f t="shared" si="31"/>
        <v>6.5812500000000007</v>
      </c>
      <c r="M269" s="195">
        <f t="shared" si="32"/>
        <v>0</v>
      </c>
      <c r="N269" s="195">
        <f t="shared" si="33"/>
        <v>7.3125</v>
      </c>
      <c r="O269" s="195">
        <f t="shared" si="35"/>
        <v>0</v>
      </c>
      <c r="P269" s="195">
        <f t="shared" si="34"/>
        <v>325</v>
      </c>
    </row>
    <row r="270" spans="1:16" ht="12.75" customHeight="1" x14ac:dyDescent="0.2">
      <c r="A270" s="148">
        <v>46</v>
      </c>
      <c r="B270" s="157" t="s">
        <v>19</v>
      </c>
      <c r="C270" s="157" t="s">
        <v>515</v>
      </c>
      <c r="D270" s="157" t="s">
        <v>821</v>
      </c>
      <c r="E270" s="168" t="s">
        <v>264</v>
      </c>
      <c r="F270" s="169" t="s">
        <v>298</v>
      </c>
      <c r="G270" s="158">
        <v>650</v>
      </c>
      <c r="H270" s="156">
        <v>1</v>
      </c>
      <c r="I270" s="193" t="str">
        <f t="shared" si="29"/>
        <v>AFP</v>
      </c>
      <c r="J270" s="200">
        <v>1</v>
      </c>
      <c r="K270" s="195">
        <f t="shared" si="30"/>
        <v>97.5</v>
      </c>
      <c r="L270" s="195">
        <f t="shared" si="31"/>
        <v>6.5812500000000007</v>
      </c>
      <c r="M270" s="195">
        <f t="shared" si="32"/>
        <v>0</v>
      </c>
      <c r="N270" s="195">
        <f t="shared" si="33"/>
        <v>7.3125</v>
      </c>
      <c r="O270" s="195">
        <f t="shared" si="35"/>
        <v>0</v>
      </c>
      <c r="P270" s="195">
        <f t="shared" si="34"/>
        <v>325</v>
      </c>
    </row>
    <row r="271" spans="1:16" ht="12.75" customHeight="1" x14ac:dyDescent="0.2">
      <c r="A271" s="148">
        <v>47</v>
      </c>
      <c r="B271" s="157" t="s">
        <v>823</v>
      </c>
      <c r="C271" s="157" t="s">
        <v>665</v>
      </c>
      <c r="D271" s="157" t="s">
        <v>821</v>
      </c>
      <c r="E271" s="168" t="s">
        <v>264</v>
      </c>
      <c r="F271" s="169" t="s">
        <v>298</v>
      </c>
      <c r="G271" s="158">
        <v>350</v>
      </c>
      <c r="H271" s="156">
        <v>1</v>
      </c>
      <c r="I271" s="193" t="str">
        <f t="shared" si="29"/>
        <v>AFP</v>
      </c>
      <c r="J271" s="200">
        <v>1</v>
      </c>
      <c r="K271" s="195">
        <f t="shared" si="30"/>
        <v>52.5</v>
      </c>
      <c r="L271" s="195">
        <f t="shared" si="31"/>
        <v>3.5437500000000002</v>
      </c>
      <c r="M271" s="195">
        <f t="shared" si="32"/>
        <v>0</v>
      </c>
      <c r="N271" s="195">
        <f t="shared" si="33"/>
        <v>3.9375</v>
      </c>
      <c r="O271" s="195">
        <f t="shared" si="35"/>
        <v>0</v>
      </c>
      <c r="P271" s="195">
        <f t="shared" si="34"/>
        <v>175</v>
      </c>
    </row>
    <row r="272" spans="1:16" ht="12.75" customHeight="1" x14ac:dyDescent="0.2">
      <c r="A272" s="148">
        <v>48</v>
      </c>
      <c r="B272" s="157" t="s">
        <v>14</v>
      </c>
      <c r="C272" s="157" t="s">
        <v>665</v>
      </c>
      <c r="D272" s="157" t="s">
        <v>821</v>
      </c>
      <c r="E272" s="168" t="s">
        <v>264</v>
      </c>
      <c r="F272" s="169" t="s">
        <v>298</v>
      </c>
      <c r="G272" s="158">
        <v>350</v>
      </c>
      <c r="H272" s="156">
        <v>1</v>
      </c>
      <c r="I272" s="193" t="str">
        <f t="shared" si="29"/>
        <v>AFP</v>
      </c>
      <c r="J272" s="200">
        <v>1</v>
      </c>
      <c r="K272" s="195">
        <f t="shared" si="30"/>
        <v>52.5</v>
      </c>
      <c r="L272" s="195">
        <f t="shared" si="31"/>
        <v>3.5437500000000002</v>
      </c>
      <c r="M272" s="195">
        <f t="shared" si="32"/>
        <v>0</v>
      </c>
      <c r="N272" s="195">
        <f t="shared" si="33"/>
        <v>3.9375</v>
      </c>
      <c r="O272" s="195">
        <f t="shared" si="35"/>
        <v>0</v>
      </c>
      <c r="P272" s="195">
        <f t="shared" si="34"/>
        <v>175</v>
      </c>
    </row>
    <row r="273" spans="1:16" ht="12.75" customHeight="1" x14ac:dyDescent="0.2">
      <c r="A273" s="148">
        <v>49</v>
      </c>
      <c r="B273" s="172" t="s">
        <v>182</v>
      </c>
      <c r="C273" s="171" t="s">
        <v>665</v>
      </c>
      <c r="D273" s="172" t="s">
        <v>821</v>
      </c>
      <c r="E273" s="168" t="s">
        <v>264</v>
      </c>
      <c r="F273" s="169" t="s">
        <v>298</v>
      </c>
      <c r="G273" s="158">
        <v>350</v>
      </c>
      <c r="H273" s="156">
        <v>1</v>
      </c>
      <c r="I273" s="193" t="str">
        <f>VLOOKUP(H273,$BE$1:$BF$4,2)</f>
        <v>AFP</v>
      </c>
      <c r="J273" s="200">
        <v>1</v>
      </c>
      <c r="K273" s="195">
        <f>IF(J273=1,(G273/2)*0.3,0)</f>
        <v>52.5</v>
      </c>
      <c r="L273" s="195">
        <f>IF(H273=1,K273*$L$7,0)</f>
        <v>3.5437500000000002</v>
      </c>
      <c r="M273" s="195">
        <f>IF(H273=2,K273*$M$7,0)</f>
        <v>0</v>
      </c>
      <c r="N273" s="195">
        <f>K273*$N$7</f>
        <v>3.9375</v>
      </c>
      <c r="O273" s="195">
        <f>IF(H273=3,K273*O237,0)</f>
        <v>0</v>
      </c>
      <c r="P273" s="195">
        <f>IF(J273=1,G273/2,0)</f>
        <v>175</v>
      </c>
    </row>
    <row r="274" spans="1:16" ht="12.75" customHeight="1" x14ac:dyDescent="0.2">
      <c r="A274" s="148">
        <v>50</v>
      </c>
      <c r="B274" s="157" t="s">
        <v>15</v>
      </c>
      <c r="C274" s="157" t="s">
        <v>974</v>
      </c>
      <c r="D274" s="157" t="s">
        <v>821</v>
      </c>
      <c r="E274" s="168" t="s">
        <v>264</v>
      </c>
      <c r="F274" s="169" t="s">
        <v>298</v>
      </c>
      <c r="G274" s="158">
        <v>450</v>
      </c>
      <c r="H274" s="156">
        <v>1</v>
      </c>
      <c r="I274" s="193" t="str">
        <f t="shared" si="29"/>
        <v>AFP</v>
      </c>
      <c r="J274" s="200">
        <v>1</v>
      </c>
      <c r="K274" s="195">
        <f t="shared" si="30"/>
        <v>67.5</v>
      </c>
      <c r="L274" s="195">
        <f t="shared" si="31"/>
        <v>4.5562500000000004</v>
      </c>
      <c r="M274" s="195">
        <f t="shared" si="32"/>
        <v>0</v>
      </c>
      <c r="N274" s="195">
        <f t="shared" si="33"/>
        <v>5.0625</v>
      </c>
      <c r="O274" s="195">
        <f>IF(H274=3,K274*O271,0)</f>
        <v>0</v>
      </c>
      <c r="P274" s="195">
        <f t="shared" si="34"/>
        <v>225</v>
      </c>
    </row>
    <row r="275" spans="1:16" ht="12.75" customHeight="1" x14ac:dyDescent="0.2">
      <c r="A275" s="148">
        <v>51</v>
      </c>
      <c r="B275" s="157" t="s">
        <v>829</v>
      </c>
      <c r="C275" s="170" t="s">
        <v>974</v>
      </c>
      <c r="D275" s="157" t="s">
        <v>821</v>
      </c>
      <c r="E275" s="168" t="s">
        <v>264</v>
      </c>
      <c r="F275" s="169" t="s">
        <v>298</v>
      </c>
      <c r="G275" s="158">
        <v>450</v>
      </c>
      <c r="H275" s="156">
        <v>1</v>
      </c>
      <c r="I275" s="193" t="str">
        <f t="shared" si="29"/>
        <v>AFP</v>
      </c>
      <c r="J275" s="200">
        <v>1</v>
      </c>
      <c r="K275" s="195">
        <f t="shared" si="30"/>
        <v>67.5</v>
      </c>
      <c r="L275" s="195">
        <f t="shared" si="31"/>
        <v>4.5562500000000004</v>
      </c>
      <c r="M275" s="195">
        <f t="shared" si="32"/>
        <v>0</v>
      </c>
      <c r="N275" s="195">
        <f t="shared" si="33"/>
        <v>5.0625</v>
      </c>
      <c r="O275" s="195">
        <f>IF(H275=3,K275*O272,0)</f>
        <v>0</v>
      </c>
      <c r="P275" s="195">
        <f t="shared" si="34"/>
        <v>225</v>
      </c>
    </row>
    <row r="276" spans="1:16" ht="12.75" customHeight="1" x14ac:dyDescent="0.2">
      <c r="A276" s="148">
        <v>52</v>
      </c>
      <c r="B276" s="157" t="s">
        <v>579</v>
      </c>
      <c r="C276" s="157" t="s">
        <v>580</v>
      </c>
      <c r="D276" s="157" t="s">
        <v>821</v>
      </c>
      <c r="E276" s="168" t="s">
        <v>264</v>
      </c>
      <c r="F276" s="169" t="s">
        <v>298</v>
      </c>
      <c r="G276" s="158">
        <v>400</v>
      </c>
      <c r="H276" s="156">
        <v>2</v>
      </c>
      <c r="I276" s="193" t="str">
        <f t="shared" si="29"/>
        <v>INPEP</v>
      </c>
      <c r="J276" s="200">
        <v>1</v>
      </c>
      <c r="K276" s="195">
        <f t="shared" si="30"/>
        <v>60</v>
      </c>
      <c r="L276" s="195">
        <f t="shared" si="31"/>
        <v>0</v>
      </c>
      <c r="M276" s="195">
        <f t="shared" si="32"/>
        <v>4.2</v>
      </c>
      <c r="N276" s="195">
        <f t="shared" si="33"/>
        <v>4.5</v>
      </c>
      <c r="O276" s="195">
        <f t="shared" si="35"/>
        <v>0</v>
      </c>
      <c r="P276" s="195">
        <f t="shared" si="34"/>
        <v>200</v>
      </c>
    </row>
    <row r="277" spans="1:16" ht="12.75" customHeight="1" x14ac:dyDescent="0.2">
      <c r="A277" s="148">
        <v>53</v>
      </c>
      <c r="B277" s="157" t="s">
        <v>573</v>
      </c>
      <c r="C277" s="157" t="s">
        <v>574</v>
      </c>
      <c r="D277" s="157" t="s">
        <v>821</v>
      </c>
      <c r="E277" s="168" t="s">
        <v>264</v>
      </c>
      <c r="F277" s="169" t="s">
        <v>298</v>
      </c>
      <c r="G277" s="158">
        <v>600</v>
      </c>
      <c r="H277" s="156">
        <v>1</v>
      </c>
      <c r="I277" s="193" t="str">
        <f t="shared" si="29"/>
        <v>AFP</v>
      </c>
      <c r="J277" s="200">
        <v>1</v>
      </c>
      <c r="K277" s="195">
        <f t="shared" si="30"/>
        <v>90</v>
      </c>
      <c r="L277" s="195">
        <f t="shared" si="31"/>
        <v>6.0750000000000002</v>
      </c>
      <c r="M277" s="195">
        <f t="shared" si="32"/>
        <v>0</v>
      </c>
      <c r="N277" s="195">
        <f t="shared" si="33"/>
        <v>6.75</v>
      </c>
      <c r="O277" s="195">
        <f t="shared" si="35"/>
        <v>0</v>
      </c>
      <c r="P277" s="195">
        <f t="shared" si="34"/>
        <v>300</v>
      </c>
    </row>
    <row r="278" spans="1:16" ht="12.75" customHeight="1" x14ac:dyDescent="0.2">
      <c r="A278" s="148">
        <v>54</v>
      </c>
      <c r="B278" s="151" t="s">
        <v>47</v>
      </c>
      <c r="C278" s="151" t="s">
        <v>586</v>
      </c>
      <c r="D278" s="157" t="s">
        <v>821</v>
      </c>
      <c r="E278" s="168" t="s">
        <v>264</v>
      </c>
      <c r="F278" s="169" t="s">
        <v>298</v>
      </c>
      <c r="G278" s="155">
        <v>375</v>
      </c>
      <c r="H278" s="156">
        <v>1</v>
      </c>
      <c r="I278" s="193" t="str">
        <f t="shared" si="29"/>
        <v>AFP</v>
      </c>
      <c r="J278" s="200">
        <v>1</v>
      </c>
      <c r="K278" s="195">
        <f t="shared" si="30"/>
        <v>56.25</v>
      </c>
      <c r="L278" s="195">
        <f t="shared" si="31"/>
        <v>3.7968750000000004</v>
      </c>
      <c r="M278" s="195">
        <f t="shared" si="32"/>
        <v>0</v>
      </c>
      <c r="N278" s="195">
        <f t="shared" si="33"/>
        <v>4.21875</v>
      </c>
      <c r="O278" s="195">
        <f t="shared" si="35"/>
        <v>0</v>
      </c>
      <c r="P278" s="195">
        <f t="shared" si="34"/>
        <v>187.5</v>
      </c>
    </row>
    <row r="279" spans="1:16" ht="12.75" customHeight="1" x14ac:dyDescent="0.2">
      <c r="A279" s="148">
        <v>55</v>
      </c>
      <c r="B279" s="151" t="s">
        <v>80</v>
      </c>
      <c r="C279" s="151" t="s">
        <v>586</v>
      </c>
      <c r="D279" s="157" t="s">
        <v>821</v>
      </c>
      <c r="E279" s="168" t="s">
        <v>264</v>
      </c>
      <c r="F279" s="169" t="s">
        <v>298</v>
      </c>
      <c r="G279" s="155">
        <v>425</v>
      </c>
      <c r="H279" s="156">
        <v>1</v>
      </c>
      <c r="I279" s="193" t="str">
        <f t="shared" si="29"/>
        <v>AFP</v>
      </c>
      <c r="J279" s="200">
        <v>1</v>
      </c>
      <c r="K279" s="195">
        <f t="shared" si="30"/>
        <v>63.75</v>
      </c>
      <c r="L279" s="195">
        <f t="shared" si="31"/>
        <v>4.3031250000000005</v>
      </c>
      <c r="M279" s="195">
        <f t="shared" si="32"/>
        <v>0</v>
      </c>
      <c r="N279" s="195">
        <f t="shared" si="33"/>
        <v>4.78125</v>
      </c>
      <c r="O279" s="195">
        <f t="shared" si="35"/>
        <v>0</v>
      </c>
      <c r="P279" s="195">
        <f t="shared" si="34"/>
        <v>212.5</v>
      </c>
    </row>
    <row r="280" spans="1:16" ht="12.75" customHeight="1" x14ac:dyDescent="0.2">
      <c r="A280" s="148">
        <v>56</v>
      </c>
      <c r="B280" s="173" t="s">
        <v>691</v>
      </c>
      <c r="C280" s="157" t="s">
        <v>591</v>
      </c>
      <c r="D280" s="157" t="s">
        <v>821</v>
      </c>
      <c r="E280" s="168" t="s">
        <v>264</v>
      </c>
      <c r="F280" s="169" t="s">
        <v>298</v>
      </c>
      <c r="G280" s="158">
        <v>465</v>
      </c>
      <c r="H280" s="156">
        <v>1</v>
      </c>
      <c r="I280" s="193" t="str">
        <f t="shared" si="29"/>
        <v>AFP</v>
      </c>
      <c r="J280" s="200">
        <v>1</v>
      </c>
      <c r="K280" s="195">
        <f t="shared" si="30"/>
        <v>69.75</v>
      </c>
      <c r="L280" s="195">
        <f t="shared" si="31"/>
        <v>4.7081249999999999</v>
      </c>
      <c r="M280" s="195">
        <f t="shared" si="32"/>
        <v>0</v>
      </c>
      <c r="N280" s="195">
        <f t="shared" si="33"/>
        <v>5.2312500000000002</v>
      </c>
      <c r="O280" s="195">
        <f t="shared" si="35"/>
        <v>0</v>
      </c>
      <c r="P280" s="195">
        <f t="shared" si="34"/>
        <v>232.5</v>
      </c>
    </row>
    <row r="281" spans="1:16" ht="12.75" customHeight="1" x14ac:dyDescent="0.2">
      <c r="A281" s="148">
        <v>57</v>
      </c>
      <c r="B281" s="157" t="s">
        <v>837</v>
      </c>
      <c r="C281" s="157" t="s">
        <v>575</v>
      </c>
      <c r="D281" s="157" t="s">
        <v>821</v>
      </c>
      <c r="E281" s="168" t="s">
        <v>264</v>
      </c>
      <c r="F281" s="169" t="s">
        <v>298</v>
      </c>
      <c r="G281" s="158">
        <v>510</v>
      </c>
      <c r="H281" s="156">
        <v>1</v>
      </c>
      <c r="I281" s="193" t="str">
        <f t="shared" si="29"/>
        <v>AFP</v>
      </c>
      <c r="J281" s="200">
        <v>1</v>
      </c>
      <c r="K281" s="195">
        <f t="shared" si="30"/>
        <v>76.5</v>
      </c>
      <c r="L281" s="195">
        <f t="shared" si="31"/>
        <v>5.1637500000000003</v>
      </c>
      <c r="M281" s="195">
        <f t="shared" si="32"/>
        <v>0</v>
      </c>
      <c r="N281" s="195">
        <f t="shared" si="33"/>
        <v>5.7374999999999998</v>
      </c>
      <c r="O281" s="195">
        <f t="shared" si="35"/>
        <v>0</v>
      </c>
      <c r="P281" s="195">
        <f t="shared" si="34"/>
        <v>255</v>
      </c>
    </row>
    <row r="282" spans="1:16" ht="12.75" customHeight="1" x14ac:dyDescent="0.2">
      <c r="A282" s="148">
        <v>58</v>
      </c>
      <c r="B282" s="157" t="s">
        <v>70</v>
      </c>
      <c r="C282" s="157" t="s">
        <v>661</v>
      </c>
      <c r="D282" s="157" t="s">
        <v>531</v>
      </c>
      <c r="E282" s="166" t="s">
        <v>264</v>
      </c>
      <c r="F282" s="167" t="s">
        <v>298</v>
      </c>
      <c r="G282" s="158">
        <v>570</v>
      </c>
      <c r="H282" s="156">
        <v>1</v>
      </c>
      <c r="I282" s="193" t="str">
        <f t="shared" si="29"/>
        <v>AFP</v>
      </c>
      <c r="J282" s="200">
        <v>0</v>
      </c>
      <c r="K282" s="195">
        <f t="shared" si="30"/>
        <v>0</v>
      </c>
      <c r="L282" s="195">
        <f t="shared" si="31"/>
        <v>0</v>
      </c>
      <c r="M282" s="195">
        <f t="shared" si="32"/>
        <v>0</v>
      </c>
      <c r="N282" s="195">
        <f t="shared" si="33"/>
        <v>0</v>
      </c>
      <c r="O282" s="195">
        <f t="shared" si="35"/>
        <v>0</v>
      </c>
      <c r="P282" s="195">
        <f t="shared" si="34"/>
        <v>0</v>
      </c>
    </row>
    <row r="283" spans="1:16" ht="12.75" customHeight="1" x14ac:dyDescent="0.2">
      <c r="A283" s="148">
        <v>59</v>
      </c>
      <c r="B283" s="157" t="s">
        <v>742</v>
      </c>
      <c r="C283" s="157" t="s">
        <v>530</v>
      </c>
      <c r="D283" s="157" t="s">
        <v>531</v>
      </c>
      <c r="E283" s="166" t="s">
        <v>264</v>
      </c>
      <c r="F283" s="167" t="s">
        <v>298</v>
      </c>
      <c r="G283" s="158">
        <v>400</v>
      </c>
      <c r="H283" s="156">
        <v>1</v>
      </c>
      <c r="I283" s="193" t="str">
        <f t="shared" ref="I283:I348" si="37">VLOOKUP(H283,$BE$1:$BF$4,2)</f>
        <v>AFP</v>
      </c>
      <c r="J283" s="200">
        <v>0</v>
      </c>
      <c r="K283" s="195">
        <f t="shared" si="30"/>
        <v>0</v>
      </c>
      <c r="L283" s="195">
        <f t="shared" si="31"/>
        <v>0</v>
      </c>
      <c r="M283" s="195">
        <f t="shared" si="32"/>
        <v>0</v>
      </c>
      <c r="N283" s="195">
        <f t="shared" si="33"/>
        <v>0</v>
      </c>
      <c r="O283" s="195">
        <f t="shared" si="35"/>
        <v>0</v>
      </c>
      <c r="P283" s="195">
        <f t="shared" si="34"/>
        <v>0</v>
      </c>
    </row>
    <row r="284" spans="1:16" ht="12.75" customHeight="1" x14ac:dyDescent="0.2">
      <c r="A284" s="148">
        <v>60</v>
      </c>
      <c r="B284" s="157" t="s">
        <v>532</v>
      </c>
      <c r="C284" s="157" t="s">
        <v>533</v>
      </c>
      <c r="D284" s="157" t="s">
        <v>531</v>
      </c>
      <c r="E284" s="166" t="s">
        <v>264</v>
      </c>
      <c r="F284" s="167" t="s">
        <v>298</v>
      </c>
      <c r="G284" s="158">
        <v>425</v>
      </c>
      <c r="H284" s="156">
        <v>1</v>
      </c>
      <c r="I284" s="193" t="str">
        <f t="shared" si="37"/>
        <v>AFP</v>
      </c>
      <c r="J284" s="200">
        <v>1</v>
      </c>
      <c r="K284" s="195">
        <f t="shared" ref="K284:K349" si="38">IF(J284=1,(G284/2)*0.3,0)</f>
        <v>63.75</v>
      </c>
      <c r="L284" s="195">
        <f t="shared" ref="L284:L349" si="39">IF(H284=1,K284*$L$7,0)</f>
        <v>4.3031250000000005</v>
      </c>
      <c r="M284" s="195">
        <f t="shared" ref="M284:M349" si="40">IF(H284=2,K284*$M$7,0)</f>
        <v>0</v>
      </c>
      <c r="N284" s="195">
        <f t="shared" ref="N284:N349" si="41">K284*$N$7</f>
        <v>4.78125</v>
      </c>
      <c r="O284" s="195">
        <f t="shared" ref="O284:O349" si="42">IF(H284=3,K284*O282,0)</f>
        <v>0</v>
      </c>
      <c r="P284" s="195">
        <f t="shared" ref="P284:P349" si="43">IF(J284=1,G284/2,0)</f>
        <v>212.5</v>
      </c>
    </row>
    <row r="285" spans="1:16" ht="12.75" customHeight="1" x14ac:dyDescent="0.2">
      <c r="A285" s="148">
        <v>61</v>
      </c>
      <c r="B285" s="157" t="s">
        <v>830</v>
      </c>
      <c r="C285" s="157" t="s">
        <v>535</v>
      </c>
      <c r="D285" s="157" t="s">
        <v>531</v>
      </c>
      <c r="E285" s="166" t="s">
        <v>264</v>
      </c>
      <c r="F285" s="167" t="s">
        <v>298</v>
      </c>
      <c r="G285" s="158">
        <v>400</v>
      </c>
      <c r="H285" s="156">
        <v>1</v>
      </c>
      <c r="I285" s="193" t="str">
        <f t="shared" si="37"/>
        <v>AFP</v>
      </c>
      <c r="J285" s="200">
        <v>1</v>
      </c>
      <c r="K285" s="195">
        <f t="shared" si="38"/>
        <v>60</v>
      </c>
      <c r="L285" s="195">
        <f t="shared" si="39"/>
        <v>4.0500000000000007</v>
      </c>
      <c r="M285" s="195">
        <f t="shared" si="40"/>
        <v>0</v>
      </c>
      <c r="N285" s="195">
        <f t="shared" si="41"/>
        <v>4.5</v>
      </c>
      <c r="O285" s="195">
        <f t="shared" si="42"/>
        <v>0</v>
      </c>
      <c r="P285" s="195">
        <f t="shared" si="43"/>
        <v>200</v>
      </c>
    </row>
    <row r="286" spans="1:16" ht="12.75" customHeight="1" x14ac:dyDescent="0.2">
      <c r="A286" s="148">
        <v>62</v>
      </c>
      <c r="B286" s="157" t="s">
        <v>894</v>
      </c>
      <c r="C286" s="157" t="s">
        <v>176</v>
      </c>
      <c r="D286" s="157" t="s">
        <v>531</v>
      </c>
      <c r="E286" s="166" t="s">
        <v>264</v>
      </c>
      <c r="F286" s="167" t="s">
        <v>298</v>
      </c>
      <c r="G286" s="158">
        <v>425</v>
      </c>
      <c r="H286" s="156">
        <v>1</v>
      </c>
      <c r="I286" s="193" t="str">
        <f t="shared" si="37"/>
        <v>AFP</v>
      </c>
      <c r="J286" s="200">
        <v>0</v>
      </c>
      <c r="K286" s="195">
        <f t="shared" si="38"/>
        <v>0</v>
      </c>
      <c r="L286" s="195">
        <f t="shared" si="39"/>
        <v>0</v>
      </c>
      <c r="M286" s="195">
        <f t="shared" si="40"/>
        <v>0</v>
      </c>
      <c r="N286" s="195">
        <f t="shared" si="41"/>
        <v>0</v>
      </c>
      <c r="O286" s="195">
        <f t="shared" si="42"/>
        <v>0</v>
      </c>
      <c r="P286" s="195">
        <f t="shared" si="43"/>
        <v>0</v>
      </c>
    </row>
    <row r="287" spans="1:16" ht="12.75" customHeight="1" x14ac:dyDescent="0.2">
      <c r="A287" s="148">
        <v>63</v>
      </c>
      <c r="B287" s="172" t="s">
        <v>481</v>
      </c>
      <c r="C287" s="157" t="s">
        <v>917</v>
      </c>
      <c r="D287" s="157" t="s">
        <v>856</v>
      </c>
      <c r="E287" s="166" t="s">
        <v>264</v>
      </c>
      <c r="F287" s="167" t="s">
        <v>298</v>
      </c>
      <c r="G287" s="158">
        <v>800</v>
      </c>
      <c r="H287" s="156">
        <v>1</v>
      </c>
      <c r="I287" s="193" t="str">
        <f t="shared" si="37"/>
        <v>AFP</v>
      </c>
      <c r="J287" s="200">
        <v>0</v>
      </c>
      <c r="K287" s="195">
        <f t="shared" si="38"/>
        <v>0</v>
      </c>
      <c r="L287" s="195">
        <f t="shared" si="39"/>
        <v>0</v>
      </c>
      <c r="M287" s="195">
        <f t="shared" si="40"/>
        <v>0</v>
      </c>
      <c r="N287" s="195">
        <f t="shared" si="41"/>
        <v>0</v>
      </c>
      <c r="O287" s="195">
        <f t="shared" si="42"/>
        <v>0</v>
      </c>
      <c r="P287" s="195">
        <f t="shared" si="43"/>
        <v>0</v>
      </c>
    </row>
    <row r="288" spans="1:16" ht="12.75" customHeight="1" x14ac:dyDescent="0.2">
      <c r="A288" s="148">
        <v>64</v>
      </c>
      <c r="B288" s="157" t="s">
        <v>184</v>
      </c>
      <c r="C288" s="157" t="s">
        <v>578</v>
      </c>
      <c r="D288" s="157" t="s">
        <v>831</v>
      </c>
      <c r="E288" s="166" t="s">
        <v>264</v>
      </c>
      <c r="F288" s="167" t="s">
        <v>298</v>
      </c>
      <c r="G288" s="158">
        <v>465</v>
      </c>
      <c r="H288" s="156">
        <v>1</v>
      </c>
      <c r="I288" s="193" t="str">
        <f t="shared" si="37"/>
        <v>AFP</v>
      </c>
      <c r="J288" s="200">
        <v>1</v>
      </c>
      <c r="K288" s="195">
        <f t="shared" si="38"/>
        <v>69.75</v>
      </c>
      <c r="L288" s="195">
        <f t="shared" si="39"/>
        <v>4.7081249999999999</v>
      </c>
      <c r="M288" s="195">
        <f t="shared" si="40"/>
        <v>0</v>
      </c>
      <c r="N288" s="195">
        <f t="shared" si="41"/>
        <v>5.2312500000000002</v>
      </c>
      <c r="O288" s="195">
        <f t="shared" si="42"/>
        <v>0</v>
      </c>
      <c r="P288" s="195">
        <f t="shared" si="43"/>
        <v>232.5</v>
      </c>
    </row>
    <row r="289" spans="1:16" ht="12.75" customHeight="1" x14ac:dyDescent="0.2">
      <c r="A289" s="148">
        <v>65</v>
      </c>
      <c r="B289" s="157" t="s">
        <v>554</v>
      </c>
      <c r="C289" s="157" t="s">
        <v>616</v>
      </c>
      <c r="D289" s="157" t="s">
        <v>832</v>
      </c>
      <c r="E289" s="166" t="s">
        <v>264</v>
      </c>
      <c r="F289" s="167" t="s">
        <v>298</v>
      </c>
      <c r="G289" s="158">
        <v>357</v>
      </c>
      <c r="H289" s="156">
        <v>1</v>
      </c>
      <c r="I289" s="193" t="str">
        <f t="shared" si="37"/>
        <v>AFP</v>
      </c>
      <c r="J289" s="200">
        <v>0</v>
      </c>
      <c r="K289" s="195">
        <f t="shared" si="38"/>
        <v>0</v>
      </c>
      <c r="L289" s="195">
        <f t="shared" si="39"/>
        <v>0</v>
      </c>
      <c r="M289" s="195">
        <f t="shared" si="40"/>
        <v>0</v>
      </c>
      <c r="N289" s="195">
        <f t="shared" si="41"/>
        <v>0</v>
      </c>
      <c r="O289" s="195">
        <f t="shared" si="42"/>
        <v>0</v>
      </c>
      <c r="P289" s="195">
        <f t="shared" si="43"/>
        <v>0</v>
      </c>
    </row>
    <row r="290" spans="1:16" ht="12.75" customHeight="1" x14ac:dyDescent="0.2">
      <c r="A290" s="148">
        <v>66</v>
      </c>
      <c r="B290" s="157" t="s">
        <v>743</v>
      </c>
      <c r="C290" s="157" t="s">
        <v>539</v>
      </c>
      <c r="D290" s="157" t="s">
        <v>832</v>
      </c>
      <c r="E290" s="166" t="s">
        <v>264</v>
      </c>
      <c r="F290" s="167" t="s">
        <v>298</v>
      </c>
      <c r="G290" s="158">
        <v>60</v>
      </c>
      <c r="H290" s="156">
        <v>1</v>
      </c>
      <c r="I290" s="193" t="str">
        <f t="shared" si="37"/>
        <v>AFP</v>
      </c>
      <c r="J290" s="200">
        <v>0</v>
      </c>
      <c r="K290" s="195">
        <f t="shared" si="38"/>
        <v>0</v>
      </c>
      <c r="L290" s="195">
        <f t="shared" si="39"/>
        <v>0</v>
      </c>
      <c r="M290" s="195">
        <f t="shared" si="40"/>
        <v>0</v>
      </c>
      <c r="N290" s="195">
        <f t="shared" si="41"/>
        <v>0</v>
      </c>
      <c r="O290" s="195">
        <f t="shared" si="42"/>
        <v>0</v>
      </c>
      <c r="P290" s="195">
        <f t="shared" si="43"/>
        <v>0</v>
      </c>
    </row>
    <row r="291" spans="1:16" ht="12.75" customHeight="1" x14ac:dyDescent="0.2">
      <c r="A291" s="148">
        <v>67</v>
      </c>
      <c r="B291" s="157" t="s">
        <v>744</v>
      </c>
      <c r="C291" s="157" t="s">
        <v>540</v>
      </c>
      <c r="D291" s="157" t="s">
        <v>832</v>
      </c>
      <c r="E291" s="166" t="s">
        <v>264</v>
      </c>
      <c r="F291" s="167" t="s">
        <v>298</v>
      </c>
      <c r="G291" s="158">
        <v>60</v>
      </c>
      <c r="H291" s="156">
        <v>1</v>
      </c>
      <c r="I291" s="193" t="str">
        <f t="shared" si="37"/>
        <v>AFP</v>
      </c>
      <c r="J291" s="200">
        <v>0</v>
      </c>
      <c r="K291" s="195">
        <f t="shared" si="38"/>
        <v>0</v>
      </c>
      <c r="L291" s="195">
        <f t="shared" si="39"/>
        <v>0</v>
      </c>
      <c r="M291" s="195">
        <f t="shared" si="40"/>
        <v>0</v>
      </c>
      <c r="N291" s="195">
        <f t="shared" si="41"/>
        <v>0</v>
      </c>
      <c r="O291" s="195">
        <f t="shared" si="42"/>
        <v>0</v>
      </c>
      <c r="P291" s="195">
        <f t="shared" si="43"/>
        <v>0</v>
      </c>
    </row>
    <row r="292" spans="1:16" ht="12.75" customHeight="1" x14ac:dyDescent="0.2">
      <c r="A292" s="148">
        <v>68</v>
      </c>
      <c r="B292" s="157" t="s">
        <v>541</v>
      </c>
      <c r="C292" s="157" t="s">
        <v>542</v>
      </c>
      <c r="D292" s="157" t="s">
        <v>832</v>
      </c>
      <c r="E292" s="166" t="s">
        <v>264</v>
      </c>
      <c r="F292" s="167" t="s">
        <v>298</v>
      </c>
      <c r="G292" s="158">
        <v>60</v>
      </c>
      <c r="H292" s="156">
        <v>1</v>
      </c>
      <c r="I292" s="193" t="str">
        <f t="shared" si="37"/>
        <v>AFP</v>
      </c>
      <c r="J292" s="200">
        <v>0</v>
      </c>
      <c r="K292" s="195">
        <f t="shared" si="38"/>
        <v>0</v>
      </c>
      <c r="L292" s="195">
        <f t="shared" si="39"/>
        <v>0</v>
      </c>
      <c r="M292" s="195">
        <f t="shared" si="40"/>
        <v>0</v>
      </c>
      <c r="N292" s="195">
        <f t="shared" si="41"/>
        <v>0</v>
      </c>
      <c r="O292" s="195">
        <f t="shared" si="42"/>
        <v>0</v>
      </c>
      <c r="P292" s="195">
        <f t="shared" si="43"/>
        <v>0</v>
      </c>
    </row>
    <row r="293" spans="1:16" ht="12.75" customHeight="1" x14ac:dyDescent="0.2">
      <c r="A293" s="148">
        <v>69</v>
      </c>
      <c r="B293" s="157" t="s">
        <v>948</v>
      </c>
      <c r="C293" s="157" t="s">
        <v>543</v>
      </c>
      <c r="D293" s="157" t="s">
        <v>832</v>
      </c>
      <c r="E293" s="166" t="s">
        <v>264</v>
      </c>
      <c r="F293" s="167" t="s">
        <v>298</v>
      </c>
      <c r="G293" s="158">
        <v>60</v>
      </c>
      <c r="H293" s="156">
        <v>0</v>
      </c>
      <c r="I293" s="193" t="str">
        <f t="shared" si="37"/>
        <v>NOAFP</v>
      </c>
      <c r="J293" s="200">
        <v>0</v>
      </c>
      <c r="K293" s="195">
        <f t="shared" si="38"/>
        <v>0</v>
      </c>
      <c r="L293" s="195">
        <f t="shared" si="39"/>
        <v>0</v>
      </c>
      <c r="M293" s="195">
        <f t="shared" si="40"/>
        <v>0</v>
      </c>
      <c r="N293" s="195">
        <f t="shared" si="41"/>
        <v>0</v>
      </c>
      <c r="O293" s="195">
        <f t="shared" si="42"/>
        <v>0</v>
      </c>
      <c r="P293" s="195">
        <f t="shared" si="43"/>
        <v>0</v>
      </c>
    </row>
    <row r="294" spans="1:16" ht="12.75" customHeight="1" x14ac:dyDescent="0.2">
      <c r="A294" s="148">
        <v>70</v>
      </c>
      <c r="B294" s="157" t="s">
        <v>544</v>
      </c>
      <c r="C294" s="157" t="s">
        <v>545</v>
      </c>
      <c r="D294" s="157" t="s">
        <v>832</v>
      </c>
      <c r="E294" s="166" t="s">
        <v>264</v>
      </c>
      <c r="F294" s="167" t="s">
        <v>298</v>
      </c>
      <c r="G294" s="158">
        <v>60</v>
      </c>
      <c r="H294" s="156">
        <v>0</v>
      </c>
      <c r="I294" s="193" t="str">
        <f t="shared" si="37"/>
        <v>NOAFP</v>
      </c>
      <c r="J294" s="200">
        <v>0</v>
      </c>
      <c r="K294" s="195">
        <f t="shared" si="38"/>
        <v>0</v>
      </c>
      <c r="L294" s="195">
        <f t="shared" si="39"/>
        <v>0</v>
      </c>
      <c r="M294" s="195">
        <f t="shared" si="40"/>
        <v>0</v>
      </c>
      <c r="N294" s="195">
        <f t="shared" si="41"/>
        <v>0</v>
      </c>
      <c r="O294" s="195">
        <f t="shared" si="42"/>
        <v>0</v>
      </c>
      <c r="P294" s="195">
        <f t="shared" si="43"/>
        <v>0</v>
      </c>
    </row>
    <row r="295" spans="1:16" ht="12.75" customHeight="1" x14ac:dyDescent="0.2">
      <c r="A295" s="148">
        <v>71</v>
      </c>
      <c r="B295" s="157" t="s">
        <v>546</v>
      </c>
      <c r="C295" s="157" t="s">
        <v>547</v>
      </c>
      <c r="D295" s="157" t="s">
        <v>832</v>
      </c>
      <c r="E295" s="166" t="s">
        <v>264</v>
      </c>
      <c r="F295" s="167" t="s">
        <v>298</v>
      </c>
      <c r="G295" s="158">
        <v>60</v>
      </c>
      <c r="H295" s="156">
        <v>0</v>
      </c>
      <c r="I295" s="193" t="str">
        <f t="shared" si="37"/>
        <v>NOAFP</v>
      </c>
      <c r="J295" s="200">
        <v>0</v>
      </c>
      <c r="K295" s="195">
        <f t="shared" si="38"/>
        <v>0</v>
      </c>
      <c r="L295" s="195">
        <f t="shared" si="39"/>
        <v>0</v>
      </c>
      <c r="M295" s="195">
        <f t="shared" si="40"/>
        <v>0</v>
      </c>
      <c r="N295" s="195">
        <f t="shared" si="41"/>
        <v>0</v>
      </c>
      <c r="O295" s="195">
        <f t="shared" si="42"/>
        <v>0</v>
      </c>
      <c r="P295" s="195">
        <f t="shared" si="43"/>
        <v>0</v>
      </c>
    </row>
    <row r="296" spans="1:16" ht="12.75" customHeight="1" x14ac:dyDescent="0.2">
      <c r="A296" s="148">
        <v>72</v>
      </c>
      <c r="B296" s="157" t="s">
        <v>548</v>
      </c>
      <c r="C296" s="157" t="s">
        <v>549</v>
      </c>
      <c r="D296" s="157" t="s">
        <v>832</v>
      </c>
      <c r="E296" s="166" t="s">
        <v>264</v>
      </c>
      <c r="F296" s="167" t="s">
        <v>298</v>
      </c>
      <c r="G296" s="158">
        <v>60</v>
      </c>
      <c r="H296" s="156">
        <v>0</v>
      </c>
      <c r="I296" s="193" t="str">
        <f t="shared" si="37"/>
        <v>NOAFP</v>
      </c>
      <c r="J296" s="200">
        <v>0</v>
      </c>
      <c r="K296" s="195">
        <f t="shared" si="38"/>
        <v>0</v>
      </c>
      <c r="L296" s="195">
        <f t="shared" si="39"/>
        <v>0</v>
      </c>
      <c r="M296" s="195">
        <f t="shared" si="40"/>
        <v>0</v>
      </c>
      <c r="N296" s="195">
        <f t="shared" si="41"/>
        <v>0</v>
      </c>
      <c r="O296" s="195">
        <f t="shared" si="42"/>
        <v>0</v>
      </c>
      <c r="P296" s="195">
        <f t="shared" si="43"/>
        <v>0</v>
      </c>
    </row>
    <row r="297" spans="1:16" ht="12.75" customHeight="1" x14ac:dyDescent="0.2">
      <c r="A297" s="148">
        <v>73</v>
      </c>
      <c r="B297" s="157" t="s">
        <v>550</v>
      </c>
      <c r="C297" s="157" t="s">
        <v>551</v>
      </c>
      <c r="D297" s="157" t="s">
        <v>832</v>
      </c>
      <c r="E297" s="166" t="s">
        <v>264</v>
      </c>
      <c r="F297" s="167" t="s">
        <v>298</v>
      </c>
      <c r="G297" s="158">
        <v>60</v>
      </c>
      <c r="H297" s="156">
        <v>2</v>
      </c>
      <c r="I297" s="193" t="str">
        <f t="shared" si="37"/>
        <v>INPEP</v>
      </c>
      <c r="J297" s="200">
        <v>0</v>
      </c>
      <c r="K297" s="195">
        <f t="shared" si="38"/>
        <v>0</v>
      </c>
      <c r="L297" s="195">
        <f t="shared" si="39"/>
        <v>0</v>
      </c>
      <c r="M297" s="195">
        <f t="shared" si="40"/>
        <v>0</v>
      </c>
      <c r="N297" s="195">
        <f t="shared" si="41"/>
        <v>0</v>
      </c>
      <c r="O297" s="195">
        <f t="shared" si="42"/>
        <v>0</v>
      </c>
      <c r="P297" s="195">
        <f t="shared" si="43"/>
        <v>0</v>
      </c>
    </row>
    <row r="298" spans="1:16" ht="12.75" customHeight="1" x14ac:dyDescent="0.2">
      <c r="A298" s="148">
        <v>74</v>
      </c>
      <c r="B298" s="157" t="s">
        <v>833</v>
      </c>
      <c r="C298" s="157" t="s">
        <v>552</v>
      </c>
      <c r="D298" s="157" t="s">
        <v>832</v>
      </c>
      <c r="E298" s="166" t="s">
        <v>264</v>
      </c>
      <c r="F298" s="167" t="s">
        <v>298</v>
      </c>
      <c r="G298" s="158">
        <v>60</v>
      </c>
      <c r="H298" s="156">
        <v>1</v>
      </c>
      <c r="I298" s="193" t="str">
        <f t="shared" si="37"/>
        <v>AFP</v>
      </c>
      <c r="J298" s="200">
        <v>0</v>
      </c>
      <c r="K298" s="195">
        <f t="shared" si="38"/>
        <v>0</v>
      </c>
      <c r="L298" s="195">
        <f t="shared" si="39"/>
        <v>0</v>
      </c>
      <c r="M298" s="195">
        <f t="shared" si="40"/>
        <v>0</v>
      </c>
      <c r="N298" s="195">
        <f t="shared" si="41"/>
        <v>0</v>
      </c>
      <c r="O298" s="195">
        <f t="shared" si="42"/>
        <v>0</v>
      </c>
      <c r="P298" s="195">
        <f t="shared" si="43"/>
        <v>0</v>
      </c>
    </row>
    <row r="299" spans="1:16" ht="12.75" customHeight="1" x14ac:dyDescent="0.2">
      <c r="A299" s="148">
        <v>75</v>
      </c>
      <c r="B299" s="157" t="s">
        <v>98</v>
      </c>
      <c r="C299" s="157" t="s">
        <v>553</v>
      </c>
      <c r="D299" s="157" t="s">
        <v>832</v>
      </c>
      <c r="E299" s="166" t="s">
        <v>264</v>
      </c>
      <c r="F299" s="167" t="s">
        <v>298</v>
      </c>
      <c r="G299" s="158">
        <v>60</v>
      </c>
      <c r="H299" s="156">
        <v>1</v>
      </c>
      <c r="I299" s="193" t="str">
        <f t="shared" si="37"/>
        <v>AFP</v>
      </c>
      <c r="J299" s="200">
        <v>0</v>
      </c>
      <c r="K299" s="195">
        <f t="shared" si="38"/>
        <v>0</v>
      </c>
      <c r="L299" s="195">
        <f t="shared" si="39"/>
        <v>0</v>
      </c>
      <c r="M299" s="195">
        <f t="shared" si="40"/>
        <v>0</v>
      </c>
      <c r="N299" s="195">
        <f t="shared" si="41"/>
        <v>0</v>
      </c>
      <c r="O299" s="195">
        <f t="shared" si="42"/>
        <v>0</v>
      </c>
      <c r="P299" s="195">
        <f t="shared" si="43"/>
        <v>0</v>
      </c>
    </row>
    <row r="300" spans="1:16" ht="12.75" customHeight="1" x14ac:dyDescent="0.2">
      <c r="A300" s="148">
        <v>76</v>
      </c>
      <c r="B300" s="157" t="s">
        <v>99</v>
      </c>
      <c r="C300" s="157" t="s">
        <v>555</v>
      </c>
      <c r="D300" s="157" t="s">
        <v>832</v>
      </c>
      <c r="E300" s="166" t="s">
        <v>264</v>
      </c>
      <c r="F300" s="167" t="s">
        <v>298</v>
      </c>
      <c r="G300" s="158">
        <v>60</v>
      </c>
      <c r="H300" s="156">
        <v>1</v>
      </c>
      <c r="I300" s="193" t="str">
        <f t="shared" si="37"/>
        <v>AFP</v>
      </c>
      <c r="J300" s="200">
        <v>0</v>
      </c>
      <c r="K300" s="195">
        <f t="shared" si="38"/>
        <v>0</v>
      </c>
      <c r="L300" s="195">
        <f t="shared" si="39"/>
        <v>0</v>
      </c>
      <c r="M300" s="195">
        <f t="shared" si="40"/>
        <v>0</v>
      </c>
      <c r="N300" s="195">
        <f t="shared" si="41"/>
        <v>0</v>
      </c>
      <c r="O300" s="195">
        <f t="shared" si="42"/>
        <v>0</v>
      </c>
      <c r="P300" s="195">
        <f t="shared" si="43"/>
        <v>0</v>
      </c>
    </row>
    <row r="301" spans="1:16" ht="12.75" customHeight="1" x14ac:dyDescent="0.2">
      <c r="A301" s="148">
        <v>77</v>
      </c>
      <c r="B301" s="157" t="s">
        <v>556</v>
      </c>
      <c r="C301" s="157" t="s">
        <v>557</v>
      </c>
      <c r="D301" s="157" t="s">
        <v>832</v>
      </c>
      <c r="E301" s="166" t="s">
        <v>264</v>
      </c>
      <c r="F301" s="167" t="s">
        <v>298</v>
      </c>
      <c r="G301" s="158">
        <v>60</v>
      </c>
      <c r="H301" s="156">
        <v>0</v>
      </c>
      <c r="I301" s="193" t="str">
        <f t="shared" si="37"/>
        <v>NOAFP</v>
      </c>
      <c r="J301" s="200">
        <v>0</v>
      </c>
      <c r="K301" s="195">
        <f t="shared" si="38"/>
        <v>0</v>
      </c>
      <c r="L301" s="195">
        <f t="shared" si="39"/>
        <v>0</v>
      </c>
      <c r="M301" s="195">
        <f t="shared" si="40"/>
        <v>0</v>
      </c>
      <c r="N301" s="195">
        <f t="shared" si="41"/>
        <v>0</v>
      </c>
      <c r="O301" s="195">
        <f t="shared" si="42"/>
        <v>0</v>
      </c>
      <c r="P301" s="195">
        <f t="shared" si="43"/>
        <v>0</v>
      </c>
    </row>
    <row r="302" spans="1:16" ht="12.75" customHeight="1" x14ac:dyDescent="0.2">
      <c r="A302" s="148">
        <v>78</v>
      </c>
      <c r="B302" s="157" t="s">
        <v>69</v>
      </c>
      <c r="C302" s="157" t="s">
        <v>560</v>
      </c>
      <c r="D302" s="157" t="s">
        <v>558</v>
      </c>
      <c r="E302" s="166" t="s">
        <v>264</v>
      </c>
      <c r="F302" s="167" t="s">
        <v>298</v>
      </c>
      <c r="G302" s="158">
        <v>850</v>
      </c>
      <c r="H302" s="156">
        <v>1</v>
      </c>
      <c r="I302" s="193" t="str">
        <f t="shared" si="37"/>
        <v>AFP</v>
      </c>
      <c r="J302" s="200">
        <v>1</v>
      </c>
      <c r="K302" s="195">
        <f t="shared" si="38"/>
        <v>127.5</v>
      </c>
      <c r="L302" s="195">
        <f t="shared" si="39"/>
        <v>8.6062500000000011</v>
      </c>
      <c r="M302" s="195">
        <f t="shared" si="40"/>
        <v>0</v>
      </c>
      <c r="N302" s="195">
        <f t="shared" si="41"/>
        <v>9.5625</v>
      </c>
      <c r="O302" s="195">
        <f t="shared" si="42"/>
        <v>0</v>
      </c>
      <c r="P302" s="195">
        <f t="shared" si="43"/>
        <v>425</v>
      </c>
    </row>
    <row r="303" spans="1:16" ht="12.75" customHeight="1" x14ac:dyDescent="0.2">
      <c r="A303" s="148">
        <v>79</v>
      </c>
      <c r="B303" s="164" t="s">
        <v>950</v>
      </c>
      <c r="C303" s="157" t="s">
        <v>834</v>
      </c>
      <c r="D303" s="157" t="s">
        <v>558</v>
      </c>
      <c r="E303" s="166" t="s">
        <v>264</v>
      </c>
      <c r="F303" s="167" t="s">
        <v>298</v>
      </c>
      <c r="G303" s="158">
        <v>550</v>
      </c>
      <c r="H303" s="156">
        <v>1</v>
      </c>
      <c r="I303" s="193" t="str">
        <f t="shared" si="37"/>
        <v>AFP</v>
      </c>
      <c r="J303" s="200">
        <v>1</v>
      </c>
      <c r="K303" s="195">
        <f t="shared" si="38"/>
        <v>82.5</v>
      </c>
      <c r="L303" s="195">
        <f t="shared" si="39"/>
        <v>5.5687500000000005</v>
      </c>
      <c r="M303" s="195">
        <f t="shared" si="40"/>
        <v>0</v>
      </c>
      <c r="N303" s="195">
        <f t="shared" si="41"/>
        <v>6.1875</v>
      </c>
      <c r="O303" s="195">
        <f t="shared" si="42"/>
        <v>0</v>
      </c>
      <c r="P303" s="195">
        <f t="shared" si="43"/>
        <v>275</v>
      </c>
    </row>
    <row r="304" spans="1:16" ht="12.75" customHeight="1" x14ac:dyDescent="0.2">
      <c r="A304" s="148">
        <v>80</v>
      </c>
      <c r="B304" s="151" t="s">
        <v>458</v>
      </c>
      <c r="C304" s="151" t="s">
        <v>176</v>
      </c>
      <c r="D304" s="157" t="s">
        <v>558</v>
      </c>
      <c r="E304" s="166" t="s">
        <v>264</v>
      </c>
      <c r="F304" s="167" t="s">
        <v>298</v>
      </c>
      <c r="G304" s="155">
        <v>450</v>
      </c>
      <c r="H304" s="156">
        <v>1</v>
      </c>
      <c r="I304" s="193" t="str">
        <f t="shared" si="37"/>
        <v>AFP</v>
      </c>
      <c r="J304" s="200">
        <v>1</v>
      </c>
      <c r="K304" s="195">
        <f t="shared" si="38"/>
        <v>67.5</v>
      </c>
      <c r="L304" s="195">
        <f t="shared" si="39"/>
        <v>4.5562500000000004</v>
      </c>
      <c r="M304" s="195">
        <f t="shared" si="40"/>
        <v>0</v>
      </c>
      <c r="N304" s="195">
        <f t="shared" si="41"/>
        <v>5.0625</v>
      </c>
      <c r="O304" s="195">
        <f t="shared" si="42"/>
        <v>0</v>
      </c>
      <c r="P304" s="195">
        <f t="shared" si="43"/>
        <v>225</v>
      </c>
    </row>
    <row r="305" spans="1:16" ht="12.75" customHeight="1" x14ac:dyDescent="0.2">
      <c r="A305" s="148">
        <v>81</v>
      </c>
      <c r="B305" s="157" t="s">
        <v>110</v>
      </c>
      <c r="C305" s="157" t="s">
        <v>561</v>
      </c>
      <c r="D305" s="157" t="s">
        <v>558</v>
      </c>
      <c r="E305" s="166" t="s">
        <v>264</v>
      </c>
      <c r="F305" s="167" t="s">
        <v>298</v>
      </c>
      <c r="G305" s="158">
        <v>350</v>
      </c>
      <c r="H305" s="156">
        <v>1</v>
      </c>
      <c r="I305" s="193" t="str">
        <f t="shared" si="37"/>
        <v>AFP</v>
      </c>
      <c r="J305" s="200">
        <v>1</v>
      </c>
      <c r="K305" s="195">
        <f t="shared" si="38"/>
        <v>52.5</v>
      </c>
      <c r="L305" s="195">
        <f t="shared" si="39"/>
        <v>3.5437500000000002</v>
      </c>
      <c r="M305" s="195">
        <f t="shared" si="40"/>
        <v>0</v>
      </c>
      <c r="N305" s="195">
        <f t="shared" si="41"/>
        <v>3.9375</v>
      </c>
      <c r="O305" s="195">
        <f t="shared" si="42"/>
        <v>0</v>
      </c>
      <c r="P305" s="195">
        <f t="shared" si="43"/>
        <v>175</v>
      </c>
    </row>
    <row r="306" spans="1:16" ht="12.75" customHeight="1" x14ac:dyDescent="0.2">
      <c r="A306" s="148">
        <v>82</v>
      </c>
      <c r="B306" s="157" t="s">
        <v>562</v>
      </c>
      <c r="C306" s="157" t="s">
        <v>561</v>
      </c>
      <c r="D306" s="157" t="s">
        <v>558</v>
      </c>
      <c r="E306" s="166" t="s">
        <v>264</v>
      </c>
      <c r="F306" s="167" t="s">
        <v>298</v>
      </c>
      <c r="G306" s="158">
        <v>400</v>
      </c>
      <c r="H306" s="156">
        <v>1</v>
      </c>
      <c r="I306" s="193" t="str">
        <f t="shared" si="37"/>
        <v>AFP</v>
      </c>
      <c r="J306" s="200">
        <v>1</v>
      </c>
      <c r="K306" s="195">
        <f t="shared" si="38"/>
        <v>60</v>
      </c>
      <c r="L306" s="195">
        <f t="shared" si="39"/>
        <v>4.0500000000000007</v>
      </c>
      <c r="M306" s="195">
        <f t="shared" si="40"/>
        <v>0</v>
      </c>
      <c r="N306" s="195">
        <f t="shared" si="41"/>
        <v>4.5</v>
      </c>
      <c r="O306" s="195">
        <f t="shared" si="42"/>
        <v>0</v>
      </c>
      <c r="P306" s="195">
        <f t="shared" si="43"/>
        <v>200</v>
      </c>
    </row>
    <row r="307" spans="1:16" ht="12.75" customHeight="1" x14ac:dyDescent="0.2">
      <c r="A307" s="148">
        <v>83</v>
      </c>
      <c r="B307" s="157" t="s">
        <v>617</v>
      </c>
      <c r="C307" s="157" t="s">
        <v>563</v>
      </c>
      <c r="D307" s="157" t="s">
        <v>558</v>
      </c>
      <c r="E307" s="166" t="s">
        <v>264</v>
      </c>
      <c r="F307" s="167" t="s">
        <v>298</v>
      </c>
      <c r="G307" s="158">
        <v>350</v>
      </c>
      <c r="H307" s="156">
        <v>1</v>
      </c>
      <c r="I307" s="193" t="str">
        <f t="shared" si="37"/>
        <v>AFP</v>
      </c>
      <c r="J307" s="200">
        <v>1</v>
      </c>
      <c r="K307" s="195">
        <f t="shared" si="38"/>
        <v>52.5</v>
      </c>
      <c r="L307" s="195">
        <f t="shared" si="39"/>
        <v>3.5437500000000002</v>
      </c>
      <c r="M307" s="195">
        <f t="shared" si="40"/>
        <v>0</v>
      </c>
      <c r="N307" s="195">
        <f t="shared" si="41"/>
        <v>3.9375</v>
      </c>
      <c r="O307" s="195">
        <f t="shared" si="42"/>
        <v>0</v>
      </c>
      <c r="P307" s="195">
        <f t="shared" si="43"/>
        <v>175</v>
      </c>
    </row>
    <row r="308" spans="1:16" ht="12.75" customHeight="1" x14ac:dyDescent="0.2">
      <c r="A308" s="148">
        <v>84</v>
      </c>
      <c r="B308" s="157" t="s">
        <v>94</v>
      </c>
      <c r="C308" s="157" t="s">
        <v>563</v>
      </c>
      <c r="D308" s="157" t="s">
        <v>558</v>
      </c>
      <c r="E308" s="166" t="s">
        <v>264</v>
      </c>
      <c r="F308" s="167" t="s">
        <v>298</v>
      </c>
      <c r="G308" s="158">
        <v>350</v>
      </c>
      <c r="H308" s="156">
        <v>1</v>
      </c>
      <c r="I308" s="193" t="str">
        <f t="shared" si="37"/>
        <v>AFP</v>
      </c>
      <c r="J308" s="200">
        <v>1</v>
      </c>
      <c r="K308" s="195">
        <f t="shared" si="38"/>
        <v>52.5</v>
      </c>
      <c r="L308" s="195">
        <f t="shared" si="39"/>
        <v>3.5437500000000002</v>
      </c>
      <c r="M308" s="195">
        <f t="shared" si="40"/>
        <v>0</v>
      </c>
      <c r="N308" s="195">
        <f t="shared" si="41"/>
        <v>3.9375</v>
      </c>
      <c r="O308" s="195">
        <f t="shared" si="42"/>
        <v>0</v>
      </c>
      <c r="P308" s="195">
        <f t="shared" si="43"/>
        <v>175</v>
      </c>
    </row>
    <row r="309" spans="1:16" ht="12.75" customHeight="1" x14ac:dyDescent="0.2">
      <c r="A309" s="148">
        <v>85</v>
      </c>
      <c r="B309" s="157" t="s">
        <v>95</v>
      </c>
      <c r="C309" s="157" t="s">
        <v>510</v>
      </c>
      <c r="D309" s="157" t="s">
        <v>558</v>
      </c>
      <c r="E309" s="166" t="s">
        <v>264</v>
      </c>
      <c r="F309" s="167" t="s">
        <v>298</v>
      </c>
      <c r="G309" s="158">
        <v>350</v>
      </c>
      <c r="H309" s="156">
        <v>1</v>
      </c>
      <c r="I309" s="193" t="str">
        <f t="shared" si="37"/>
        <v>AFP</v>
      </c>
      <c r="J309" s="200">
        <v>1</v>
      </c>
      <c r="K309" s="195">
        <f t="shared" si="38"/>
        <v>52.5</v>
      </c>
      <c r="L309" s="195">
        <f t="shared" si="39"/>
        <v>3.5437500000000002</v>
      </c>
      <c r="M309" s="195">
        <f t="shared" si="40"/>
        <v>0</v>
      </c>
      <c r="N309" s="195">
        <f t="shared" si="41"/>
        <v>3.9375</v>
      </c>
      <c r="O309" s="195">
        <f t="shared" si="42"/>
        <v>0</v>
      </c>
      <c r="P309" s="195">
        <f t="shared" si="43"/>
        <v>175</v>
      </c>
    </row>
    <row r="310" spans="1:16" ht="12.75" customHeight="1" x14ac:dyDescent="0.2">
      <c r="A310" s="148">
        <v>86</v>
      </c>
      <c r="B310" s="157" t="s">
        <v>39</v>
      </c>
      <c r="C310" s="157" t="s">
        <v>510</v>
      </c>
      <c r="D310" s="157" t="s">
        <v>558</v>
      </c>
      <c r="E310" s="166" t="s">
        <v>264</v>
      </c>
      <c r="F310" s="167" t="s">
        <v>298</v>
      </c>
      <c r="G310" s="158">
        <v>350</v>
      </c>
      <c r="H310" s="156">
        <v>1</v>
      </c>
      <c r="I310" s="193" t="str">
        <f t="shared" si="37"/>
        <v>AFP</v>
      </c>
      <c r="J310" s="200">
        <v>1</v>
      </c>
      <c r="K310" s="195">
        <f t="shared" si="38"/>
        <v>52.5</v>
      </c>
      <c r="L310" s="195">
        <f t="shared" si="39"/>
        <v>3.5437500000000002</v>
      </c>
      <c r="M310" s="195">
        <f t="shared" si="40"/>
        <v>0</v>
      </c>
      <c r="N310" s="195">
        <f t="shared" si="41"/>
        <v>3.9375</v>
      </c>
      <c r="O310" s="195">
        <f t="shared" si="42"/>
        <v>0</v>
      </c>
      <c r="P310" s="195">
        <f t="shared" si="43"/>
        <v>175</v>
      </c>
    </row>
    <row r="311" spans="1:16" ht="12.75" customHeight="1" x14ac:dyDescent="0.2">
      <c r="A311" s="148">
        <v>87</v>
      </c>
      <c r="B311" s="157" t="s">
        <v>93</v>
      </c>
      <c r="C311" s="157" t="s">
        <v>510</v>
      </c>
      <c r="D311" s="157" t="s">
        <v>558</v>
      </c>
      <c r="E311" s="166" t="s">
        <v>264</v>
      </c>
      <c r="F311" s="167" t="s">
        <v>298</v>
      </c>
      <c r="G311" s="158">
        <v>353</v>
      </c>
      <c r="H311" s="156">
        <v>0</v>
      </c>
      <c r="I311" s="193" t="str">
        <f t="shared" si="37"/>
        <v>NOAFP</v>
      </c>
      <c r="J311" s="200">
        <v>1</v>
      </c>
      <c r="K311" s="195">
        <f t="shared" si="38"/>
        <v>52.949999999999996</v>
      </c>
      <c r="L311" s="195">
        <f t="shared" si="39"/>
        <v>0</v>
      </c>
      <c r="M311" s="195">
        <f t="shared" si="40"/>
        <v>0</v>
      </c>
      <c r="N311" s="195">
        <f t="shared" si="41"/>
        <v>3.9712499999999995</v>
      </c>
      <c r="O311" s="195">
        <f t="shared" si="42"/>
        <v>0</v>
      </c>
      <c r="P311" s="195">
        <f t="shared" si="43"/>
        <v>176.5</v>
      </c>
    </row>
    <row r="312" spans="1:16" ht="12.75" customHeight="1" x14ac:dyDescent="0.2">
      <c r="A312" s="148">
        <v>88</v>
      </c>
      <c r="B312" s="157" t="s">
        <v>96</v>
      </c>
      <c r="C312" s="157" t="s">
        <v>510</v>
      </c>
      <c r="D312" s="157" t="s">
        <v>558</v>
      </c>
      <c r="E312" s="166" t="s">
        <v>264</v>
      </c>
      <c r="F312" s="167" t="s">
        <v>298</v>
      </c>
      <c r="G312" s="158">
        <v>350</v>
      </c>
      <c r="H312" s="156">
        <v>1</v>
      </c>
      <c r="I312" s="193" t="str">
        <f t="shared" si="37"/>
        <v>AFP</v>
      </c>
      <c r="J312" s="200">
        <v>1</v>
      </c>
      <c r="K312" s="195">
        <f t="shared" si="38"/>
        <v>52.5</v>
      </c>
      <c r="L312" s="195">
        <f t="shared" si="39"/>
        <v>3.5437500000000002</v>
      </c>
      <c r="M312" s="195">
        <f t="shared" si="40"/>
        <v>0</v>
      </c>
      <c r="N312" s="195">
        <f t="shared" si="41"/>
        <v>3.9375</v>
      </c>
      <c r="O312" s="195">
        <f t="shared" si="42"/>
        <v>0</v>
      </c>
      <c r="P312" s="195">
        <f t="shared" si="43"/>
        <v>175</v>
      </c>
    </row>
    <row r="313" spans="1:16" ht="12.75" customHeight="1" x14ac:dyDescent="0.2">
      <c r="A313" s="148">
        <v>89</v>
      </c>
      <c r="B313" s="157" t="s">
        <v>564</v>
      </c>
      <c r="C313" s="157" t="s">
        <v>510</v>
      </c>
      <c r="D313" s="157" t="s">
        <v>558</v>
      </c>
      <c r="E313" s="166" t="s">
        <v>264</v>
      </c>
      <c r="F313" s="167" t="s">
        <v>298</v>
      </c>
      <c r="G313" s="158">
        <v>350</v>
      </c>
      <c r="H313" s="156">
        <v>1</v>
      </c>
      <c r="I313" s="193" t="str">
        <f t="shared" si="37"/>
        <v>AFP</v>
      </c>
      <c r="J313" s="200">
        <v>1</v>
      </c>
      <c r="K313" s="195">
        <f t="shared" si="38"/>
        <v>52.5</v>
      </c>
      <c r="L313" s="195">
        <f t="shared" si="39"/>
        <v>3.5437500000000002</v>
      </c>
      <c r="M313" s="195">
        <f t="shared" si="40"/>
        <v>0</v>
      </c>
      <c r="N313" s="195">
        <f t="shared" si="41"/>
        <v>3.9375</v>
      </c>
      <c r="O313" s="195">
        <f t="shared" si="42"/>
        <v>0</v>
      </c>
      <c r="P313" s="195">
        <f t="shared" si="43"/>
        <v>175</v>
      </c>
    </row>
    <row r="314" spans="1:16" ht="12.75" customHeight="1" x14ac:dyDescent="0.2">
      <c r="A314" s="148">
        <v>90</v>
      </c>
      <c r="B314" s="157" t="s">
        <v>97</v>
      </c>
      <c r="C314" s="157" t="s">
        <v>510</v>
      </c>
      <c r="D314" s="157" t="s">
        <v>558</v>
      </c>
      <c r="E314" s="166" t="s">
        <v>264</v>
      </c>
      <c r="F314" s="167" t="s">
        <v>298</v>
      </c>
      <c r="G314" s="158">
        <v>350</v>
      </c>
      <c r="H314" s="156">
        <v>1</v>
      </c>
      <c r="I314" s="193" t="str">
        <f t="shared" si="37"/>
        <v>AFP</v>
      </c>
      <c r="J314" s="200">
        <v>1</v>
      </c>
      <c r="K314" s="195">
        <f t="shared" si="38"/>
        <v>52.5</v>
      </c>
      <c r="L314" s="195">
        <f t="shared" si="39"/>
        <v>3.5437500000000002</v>
      </c>
      <c r="M314" s="195">
        <f t="shared" si="40"/>
        <v>0</v>
      </c>
      <c r="N314" s="195">
        <f t="shared" si="41"/>
        <v>3.9375</v>
      </c>
      <c r="O314" s="195">
        <f t="shared" si="42"/>
        <v>0</v>
      </c>
      <c r="P314" s="195">
        <f t="shared" si="43"/>
        <v>175</v>
      </c>
    </row>
    <row r="315" spans="1:16" ht="12.75" customHeight="1" x14ac:dyDescent="0.2">
      <c r="A315" s="148">
        <v>91</v>
      </c>
      <c r="B315" s="157" t="s">
        <v>949</v>
      </c>
      <c r="C315" s="157" t="s">
        <v>510</v>
      </c>
      <c r="D315" s="157" t="s">
        <v>558</v>
      </c>
      <c r="E315" s="166" t="s">
        <v>264</v>
      </c>
      <c r="F315" s="167" t="s">
        <v>298</v>
      </c>
      <c r="G315" s="158">
        <v>350</v>
      </c>
      <c r="H315" s="156">
        <v>1</v>
      </c>
      <c r="I315" s="193" t="str">
        <f t="shared" si="37"/>
        <v>AFP</v>
      </c>
      <c r="J315" s="200">
        <v>1</v>
      </c>
      <c r="K315" s="195">
        <f t="shared" si="38"/>
        <v>52.5</v>
      </c>
      <c r="L315" s="195">
        <f t="shared" si="39"/>
        <v>3.5437500000000002</v>
      </c>
      <c r="M315" s="195">
        <f t="shared" si="40"/>
        <v>0</v>
      </c>
      <c r="N315" s="195">
        <f t="shared" si="41"/>
        <v>3.9375</v>
      </c>
      <c r="O315" s="195">
        <f t="shared" si="42"/>
        <v>0</v>
      </c>
      <c r="P315" s="195">
        <f t="shared" si="43"/>
        <v>175</v>
      </c>
    </row>
    <row r="316" spans="1:16" ht="12.75" customHeight="1" x14ac:dyDescent="0.2">
      <c r="A316" s="148">
        <v>92</v>
      </c>
      <c r="B316" s="157" t="s">
        <v>48</v>
      </c>
      <c r="C316" s="157" t="s">
        <v>510</v>
      </c>
      <c r="D316" s="157" t="s">
        <v>558</v>
      </c>
      <c r="E316" s="166" t="s">
        <v>264</v>
      </c>
      <c r="F316" s="167" t="s">
        <v>298</v>
      </c>
      <c r="G316" s="158">
        <v>350</v>
      </c>
      <c r="H316" s="156">
        <v>1</v>
      </c>
      <c r="I316" s="193" t="str">
        <f t="shared" si="37"/>
        <v>AFP</v>
      </c>
      <c r="J316" s="200">
        <v>1</v>
      </c>
      <c r="K316" s="195">
        <f t="shared" si="38"/>
        <v>52.5</v>
      </c>
      <c r="L316" s="195">
        <f t="shared" si="39"/>
        <v>3.5437500000000002</v>
      </c>
      <c r="M316" s="195">
        <f t="shared" si="40"/>
        <v>0</v>
      </c>
      <c r="N316" s="195">
        <f t="shared" si="41"/>
        <v>3.9375</v>
      </c>
      <c r="O316" s="195">
        <f t="shared" si="42"/>
        <v>0</v>
      </c>
      <c r="P316" s="195">
        <f t="shared" si="43"/>
        <v>175</v>
      </c>
    </row>
    <row r="317" spans="1:16" ht="12.75" customHeight="1" x14ac:dyDescent="0.2">
      <c r="A317" s="148">
        <v>93</v>
      </c>
      <c r="B317" s="157" t="s">
        <v>565</v>
      </c>
      <c r="C317" s="157" t="s">
        <v>510</v>
      </c>
      <c r="D317" s="157" t="s">
        <v>558</v>
      </c>
      <c r="E317" s="166" t="s">
        <v>264</v>
      </c>
      <c r="F317" s="167" t="s">
        <v>298</v>
      </c>
      <c r="G317" s="158">
        <v>350</v>
      </c>
      <c r="H317" s="156">
        <v>1</v>
      </c>
      <c r="I317" s="193" t="str">
        <f t="shared" si="37"/>
        <v>AFP</v>
      </c>
      <c r="J317" s="200">
        <v>1</v>
      </c>
      <c r="K317" s="195">
        <f t="shared" si="38"/>
        <v>52.5</v>
      </c>
      <c r="L317" s="195">
        <f t="shared" si="39"/>
        <v>3.5437500000000002</v>
      </c>
      <c r="M317" s="195">
        <f t="shared" si="40"/>
        <v>0</v>
      </c>
      <c r="N317" s="195">
        <f t="shared" si="41"/>
        <v>3.9375</v>
      </c>
      <c r="O317" s="195">
        <f t="shared" si="42"/>
        <v>0</v>
      </c>
      <c r="P317" s="195">
        <f t="shared" si="43"/>
        <v>175</v>
      </c>
    </row>
    <row r="318" spans="1:16" ht="12.75" customHeight="1" x14ac:dyDescent="0.2">
      <c r="A318" s="148">
        <v>94</v>
      </c>
      <c r="B318" s="151" t="s">
        <v>9</v>
      </c>
      <c r="C318" s="152" t="s">
        <v>510</v>
      </c>
      <c r="D318" s="157" t="s">
        <v>558</v>
      </c>
      <c r="E318" s="166" t="s">
        <v>264</v>
      </c>
      <c r="F318" s="167" t="s">
        <v>298</v>
      </c>
      <c r="G318" s="155">
        <v>350</v>
      </c>
      <c r="H318" s="156">
        <v>1</v>
      </c>
      <c r="I318" s="193" t="str">
        <f t="shared" si="37"/>
        <v>AFP</v>
      </c>
      <c r="J318" s="200">
        <v>1</v>
      </c>
      <c r="K318" s="195">
        <f t="shared" si="38"/>
        <v>52.5</v>
      </c>
      <c r="L318" s="195">
        <f t="shared" si="39"/>
        <v>3.5437500000000002</v>
      </c>
      <c r="M318" s="195">
        <f t="shared" si="40"/>
        <v>0</v>
      </c>
      <c r="N318" s="195">
        <f t="shared" si="41"/>
        <v>3.9375</v>
      </c>
      <c r="O318" s="195">
        <f t="shared" si="42"/>
        <v>0</v>
      </c>
      <c r="P318" s="195">
        <f t="shared" si="43"/>
        <v>175</v>
      </c>
    </row>
    <row r="319" spans="1:16" ht="12.75" customHeight="1" x14ac:dyDescent="0.2">
      <c r="A319" s="148">
        <v>95</v>
      </c>
      <c r="B319" s="151" t="s">
        <v>615</v>
      </c>
      <c r="C319" s="152" t="s">
        <v>510</v>
      </c>
      <c r="D319" s="157" t="s">
        <v>558</v>
      </c>
      <c r="E319" s="166" t="s">
        <v>264</v>
      </c>
      <c r="F319" s="167" t="s">
        <v>298</v>
      </c>
      <c r="G319" s="155">
        <v>350</v>
      </c>
      <c r="H319" s="156">
        <v>1</v>
      </c>
      <c r="I319" s="193" t="str">
        <f t="shared" si="37"/>
        <v>AFP</v>
      </c>
      <c r="J319" s="200">
        <v>1</v>
      </c>
      <c r="K319" s="195">
        <f t="shared" si="38"/>
        <v>52.5</v>
      </c>
      <c r="L319" s="195">
        <f t="shared" si="39"/>
        <v>3.5437500000000002</v>
      </c>
      <c r="M319" s="195">
        <f t="shared" si="40"/>
        <v>0</v>
      </c>
      <c r="N319" s="195">
        <f t="shared" si="41"/>
        <v>3.9375</v>
      </c>
      <c r="O319" s="195">
        <f t="shared" si="42"/>
        <v>0</v>
      </c>
      <c r="P319" s="195">
        <f t="shared" si="43"/>
        <v>175</v>
      </c>
    </row>
    <row r="320" spans="1:16" ht="12.75" customHeight="1" x14ac:dyDescent="0.2">
      <c r="A320" s="148">
        <v>96</v>
      </c>
      <c r="B320" s="151" t="s">
        <v>178</v>
      </c>
      <c r="C320" s="152" t="s">
        <v>510</v>
      </c>
      <c r="D320" s="157" t="s">
        <v>558</v>
      </c>
      <c r="E320" s="166" t="s">
        <v>264</v>
      </c>
      <c r="F320" s="167" t="s">
        <v>298</v>
      </c>
      <c r="G320" s="155">
        <v>350</v>
      </c>
      <c r="H320" s="156">
        <v>1</v>
      </c>
      <c r="I320" s="193" t="str">
        <f t="shared" si="37"/>
        <v>AFP</v>
      </c>
      <c r="J320" s="200">
        <v>1</v>
      </c>
      <c r="K320" s="195">
        <f t="shared" si="38"/>
        <v>52.5</v>
      </c>
      <c r="L320" s="195">
        <f t="shared" si="39"/>
        <v>3.5437500000000002</v>
      </c>
      <c r="M320" s="195">
        <f t="shared" si="40"/>
        <v>0</v>
      </c>
      <c r="N320" s="195">
        <f t="shared" si="41"/>
        <v>3.9375</v>
      </c>
      <c r="O320" s="195">
        <f t="shared" si="42"/>
        <v>0</v>
      </c>
      <c r="P320" s="195">
        <f t="shared" si="43"/>
        <v>175</v>
      </c>
    </row>
    <row r="321" spans="1:16" ht="12.75" customHeight="1" x14ac:dyDescent="0.2">
      <c r="A321" s="148">
        <v>97</v>
      </c>
      <c r="B321" s="157" t="s">
        <v>618</v>
      </c>
      <c r="C321" s="157" t="s">
        <v>663</v>
      </c>
      <c r="D321" s="157" t="s">
        <v>835</v>
      </c>
      <c r="E321" s="166" t="s">
        <v>264</v>
      </c>
      <c r="F321" s="167" t="s">
        <v>298</v>
      </c>
      <c r="G321" s="158">
        <v>400</v>
      </c>
      <c r="H321" s="156">
        <v>1</v>
      </c>
      <c r="I321" s="193" t="str">
        <f t="shared" si="37"/>
        <v>AFP</v>
      </c>
      <c r="J321" s="200">
        <v>0</v>
      </c>
      <c r="K321" s="195">
        <f t="shared" si="38"/>
        <v>0</v>
      </c>
      <c r="L321" s="195">
        <f t="shared" si="39"/>
        <v>0</v>
      </c>
      <c r="M321" s="195">
        <f t="shared" si="40"/>
        <v>0</v>
      </c>
      <c r="N321" s="195">
        <f t="shared" si="41"/>
        <v>0</v>
      </c>
      <c r="O321" s="195">
        <f t="shared" si="42"/>
        <v>0</v>
      </c>
      <c r="P321" s="195">
        <f t="shared" si="43"/>
        <v>0</v>
      </c>
    </row>
    <row r="322" spans="1:16" ht="12.75" customHeight="1" x14ac:dyDescent="0.2">
      <c r="A322" s="148">
        <v>98</v>
      </c>
      <c r="B322" s="157" t="s">
        <v>168</v>
      </c>
      <c r="C322" s="157" t="s">
        <v>176</v>
      </c>
      <c r="D322" s="157" t="s">
        <v>835</v>
      </c>
      <c r="E322" s="166" t="s">
        <v>264</v>
      </c>
      <c r="F322" s="167" t="s">
        <v>298</v>
      </c>
      <c r="G322" s="158">
        <v>350</v>
      </c>
      <c r="H322" s="156">
        <v>1</v>
      </c>
      <c r="I322" s="193" t="str">
        <f t="shared" si="37"/>
        <v>AFP</v>
      </c>
      <c r="J322" s="200">
        <v>0</v>
      </c>
      <c r="K322" s="195">
        <f t="shared" si="38"/>
        <v>0</v>
      </c>
      <c r="L322" s="195">
        <f t="shared" si="39"/>
        <v>0</v>
      </c>
      <c r="M322" s="195">
        <f t="shared" si="40"/>
        <v>0</v>
      </c>
      <c r="N322" s="195">
        <f t="shared" si="41"/>
        <v>0</v>
      </c>
      <c r="O322" s="195">
        <f t="shared" si="42"/>
        <v>0</v>
      </c>
      <c r="P322" s="195">
        <f t="shared" si="43"/>
        <v>0</v>
      </c>
    </row>
    <row r="323" spans="1:16" ht="12.75" customHeight="1" x14ac:dyDescent="0.2">
      <c r="A323" s="148">
        <v>99</v>
      </c>
      <c r="B323" s="157" t="s">
        <v>569</v>
      </c>
      <c r="C323" s="157" t="s">
        <v>176</v>
      </c>
      <c r="D323" s="157" t="s">
        <v>835</v>
      </c>
      <c r="E323" s="166" t="s">
        <v>264</v>
      </c>
      <c r="F323" s="167" t="s">
        <v>298</v>
      </c>
      <c r="G323" s="158">
        <v>350</v>
      </c>
      <c r="H323" s="156">
        <v>1</v>
      </c>
      <c r="I323" s="193" t="str">
        <f t="shared" si="37"/>
        <v>AFP</v>
      </c>
      <c r="J323" s="200">
        <v>0</v>
      </c>
      <c r="K323" s="195">
        <f t="shared" si="38"/>
        <v>0</v>
      </c>
      <c r="L323" s="195">
        <f t="shared" si="39"/>
        <v>0</v>
      </c>
      <c r="M323" s="195">
        <f t="shared" si="40"/>
        <v>0</v>
      </c>
      <c r="N323" s="195">
        <f t="shared" si="41"/>
        <v>0</v>
      </c>
      <c r="O323" s="195">
        <f t="shared" si="42"/>
        <v>0</v>
      </c>
      <c r="P323" s="195">
        <f t="shared" si="43"/>
        <v>0</v>
      </c>
    </row>
    <row r="324" spans="1:16" ht="12.75" customHeight="1" x14ac:dyDescent="0.2">
      <c r="A324" s="148">
        <v>100</v>
      </c>
      <c r="B324" s="157" t="s">
        <v>570</v>
      </c>
      <c r="C324" s="157" t="s">
        <v>571</v>
      </c>
      <c r="D324" s="157" t="s">
        <v>923</v>
      </c>
      <c r="E324" s="166" t="s">
        <v>264</v>
      </c>
      <c r="F324" s="167" t="s">
        <v>298</v>
      </c>
      <c r="G324" s="158">
        <v>425</v>
      </c>
      <c r="H324" s="156">
        <v>0</v>
      </c>
      <c r="I324" s="193" t="str">
        <f t="shared" si="37"/>
        <v>NOAFP</v>
      </c>
      <c r="J324" s="200">
        <v>0</v>
      </c>
      <c r="K324" s="195">
        <f t="shared" si="38"/>
        <v>0</v>
      </c>
      <c r="L324" s="195">
        <f t="shared" si="39"/>
        <v>0</v>
      </c>
      <c r="M324" s="195">
        <f t="shared" si="40"/>
        <v>0</v>
      </c>
      <c r="N324" s="195">
        <f t="shared" si="41"/>
        <v>0</v>
      </c>
      <c r="O324" s="195">
        <f t="shared" si="42"/>
        <v>0</v>
      </c>
      <c r="P324" s="195">
        <f t="shared" si="43"/>
        <v>0</v>
      </c>
    </row>
    <row r="325" spans="1:16" ht="12.75" customHeight="1" x14ac:dyDescent="0.2">
      <c r="A325" s="148">
        <v>101</v>
      </c>
      <c r="B325" s="164" t="s">
        <v>67</v>
      </c>
      <c r="C325" s="157" t="s">
        <v>885</v>
      </c>
      <c r="D325" s="157" t="s">
        <v>923</v>
      </c>
      <c r="E325" s="166" t="s">
        <v>264</v>
      </c>
      <c r="F325" s="167" t="s">
        <v>298</v>
      </c>
      <c r="G325" s="158">
        <v>350</v>
      </c>
      <c r="H325" s="156">
        <v>1</v>
      </c>
      <c r="I325" s="193" t="str">
        <f t="shared" si="37"/>
        <v>AFP</v>
      </c>
      <c r="J325" s="200">
        <v>0</v>
      </c>
      <c r="K325" s="195">
        <f t="shared" si="38"/>
        <v>0</v>
      </c>
      <c r="L325" s="195">
        <f t="shared" si="39"/>
        <v>0</v>
      </c>
      <c r="M325" s="195">
        <f t="shared" si="40"/>
        <v>0</v>
      </c>
      <c r="N325" s="195">
        <f t="shared" si="41"/>
        <v>0</v>
      </c>
      <c r="O325" s="195">
        <f t="shared" si="42"/>
        <v>0</v>
      </c>
      <c r="P325" s="195">
        <f t="shared" si="43"/>
        <v>0</v>
      </c>
    </row>
    <row r="326" spans="1:16" ht="12.75" customHeight="1" x14ac:dyDescent="0.2">
      <c r="A326" s="148">
        <v>102</v>
      </c>
      <c r="B326" s="157" t="s">
        <v>173</v>
      </c>
      <c r="C326" s="157" t="s">
        <v>571</v>
      </c>
      <c r="D326" s="157" t="s">
        <v>923</v>
      </c>
      <c r="E326" s="166" t="s">
        <v>264</v>
      </c>
      <c r="F326" s="167" t="s">
        <v>298</v>
      </c>
      <c r="G326" s="158">
        <v>350</v>
      </c>
      <c r="H326" s="156">
        <v>0</v>
      </c>
      <c r="I326" s="193" t="str">
        <f t="shared" si="37"/>
        <v>NOAFP</v>
      </c>
      <c r="J326" s="200">
        <v>0</v>
      </c>
      <c r="K326" s="195">
        <f t="shared" si="38"/>
        <v>0</v>
      </c>
      <c r="L326" s="195">
        <f t="shared" si="39"/>
        <v>0</v>
      </c>
      <c r="M326" s="195">
        <f t="shared" si="40"/>
        <v>0</v>
      </c>
      <c r="N326" s="195">
        <f t="shared" si="41"/>
        <v>0</v>
      </c>
      <c r="O326" s="195">
        <f t="shared" si="42"/>
        <v>0</v>
      </c>
      <c r="P326" s="195">
        <f t="shared" si="43"/>
        <v>0</v>
      </c>
    </row>
    <row r="327" spans="1:16" ht="12.75" customHeight="1" x14ac:dyDescent="0.2">
      <c r="A327" s="148">
        <v>103</v>
      </c>
      <c r="B327" s="157" t="s">
        <v>172</v>
      </c>
      <c r="C327" s="157" t="s">
        <v>508</v>
      </c>
      <c r="D327" s="157" t="s">
        <v>923</v>
      </c>
      <c r="E327" s="166" t="s">
        <v>264</v>
      </c>
      <c r="F327" s="167" t="s">
        <v>298</v>
      </c>
      <c r="G327" s="158">
        <v>350</v>
      </c>
      <c r="H327" s="156">
        <v>1</v>
      </c>
      <c r="I327" s="193" t="str">
        <f t="shared" si="37"/>
        <v>AFP</v>
      </c>
      <c r="J327" s="200">
        <v>1</v>
      </c>
      <c r="K327" s="195">
        <f t="shared" si="38"/>
        <v>52.5</v>
      </c>
      <c r="L327" s="195">
        <f t="shared" si="39"/>
        <v>3.5437500000000002</v>
      </c>
      <c r="M327" s="195">
        <f t="shared" si="40"/>
        <v>0</v>
      </c>
      <c r="N327" s="195">
        <f t="shared" si="41"/>
        <v>3.9375</v>
      </c>
      <c r="O327" s="195">
        <f t="shared" si="42"/>
        <v>0</v>
      </c>
      <c r="P327" s="195">
        <f t="shared" si="43"/>
        <v>175</v>
      </c>
    </row>
    <row r="328" spans="1:16" ht="12.75" customHeight="1" x14ac:dyDescent="0.2">
      <c r="A328" s="148">
        <v>104</v>
      </c>
      <c r="B328" s="163" t="s">
        <v>67</v>
      </c>
      <c r="C328" s="157" t="s">
        <v>508</v>
      </c>
      <c r="D328" s="157" t="s">
        <v>923</v>
      </c>
      <c r="E328" s="166" t="s">
        <v>264</v>
      </c>
      <c r="F328" s="167" t="s">
        <v>298</v>
      </c>
      <c r="G328" s="158">
        <v>465</v>
      </c>
      <c r="H328" s="156">
        <v>1</v>
      </c>
      <c r="I328" s="193" t="str">
        <f t="shared" si="37"/>
        <v>AFP</v>
      </c>
      <c r="J328" s="200">
        <v>0</v>
      </c>
      <c r="K328" s="195">
        <f t="shared" si="38"/>
        <v>0</v>
      </c>
      <c r="L328" s="195">
        <f t="shared" si="39"/>
        <v>0</v>
      </c>
      <c r="M328" s="195">
        <f t="shared" si="40"/>
        <v>0</v>
      </c>
      <c r="N328" s="195">
        <f t="shared" si="41"/>
        <v>0</v>
      </c>
      <c r="O328" s="195">
        <f t="shared" si="42"/>
        <v>0</v>
      </c>
      <c r="P328" s="195">
        <f t="shared" si="43"/>
        <v>0</v>
      </c>
    </row>
    <row r="329" spans="1:16" ht="12.75" customHeight="1" x14ac:dyDescent="0.2">
      <c r="A329" s="148">
        <v>105</v>
      </c>
      <c r="B329" s="157" t="s">
        <v>827</v>
      </c>
      <c r="C329" s="157" t="s">
        <v>508</v>
      </c>
      <c r="D329" s="157" t="s">
        <v>923</v>
      </c>
      <c r="E329" s="166" t="s">
        <v>264</v>
      </c>
      <c r="F329" s="167" t="s">
        <v>298</v>
      </c>
      <c r="G329" s="158">
        <v>465</v>
      </c>
      <c r="H329" s="156">
        <v>1</v>
      </c>
      <c r="I329" s="193" t="str">
        <f t="shared" si="37"/>
        <v>AFP</v>
      </c>
      <c r="J329" s="200">
        <v>0</v>
      </c>
      <c r="K329" s="195">
        <f t="shared" si="38"/>
        <v>0</v>
      </c>
      <c r="L329" s="195">
        <f t="shared" si="39"/>
        <v>0</v>
      </c>
      <c r="M329" s="195">
        <f t="shared" si="40"/>
        <v>0</v>
      </c>
      <c r="N329" s="195">
        <f t="shared" si="41"/>
        <v>0</v>
      </c>
      <c r="O329" s="195">
        <f t="shared" si="42"/>
        <v>0</v>
      </c>
      <c r="P329" s="195">
        <f t="shared" si="43"/>
        <v>0</v>
      </c>
    </row>
    <row r="330" spans="1:16" ht="12.75" customHeight="1" x14ac:dyDescent="0.2">
      <c r="A330" s="148">
        <v>106</v>
      </c>
      <c r="B330" s="157" t="s">
        <v>100</v>
      </c>
      <c r="C330" s="157" t="s">
        <v>508</v>
      </c>
      <c r="D330" s="157" t="s">
        <v>923</v>
      </c>
      <c r="E330" s="166" t="s">
        <v>264</v>
      </c>
      <c r="F330" s="167" t="s">
        <v>298</v>
      </c>
      <c r="G330" s="158">
        <v>425</v>
      </c>
      <c r="H330" s="156">
        <v>1</v>
      </c>
      <c r="I330" s="193" t="str">
        <f t="shared" si="37"/>
        <v>AFP</v>
      </c>
      <c r="J330" s="200">
        <v>0</v>
      </c>
      <c r="K330" s="195">
        <f t="shared" si="38"/>
        <v>0</v>
      </c>
      <c r="L330" s="195">
        <f t="shared" si="39"/>
        <v>0</v>
      </c>
      <c r="M330" s="195">
        <f t="shared" si="40"/>
        <v>0</v>
      </c>
      <c r="N330" s="195">
        <f t="shared" si="41"/>
        <v>0</v>
      </c>
      <c r="O330" s="195">
        <f t="shared" si="42"/>
        <v>0</v>
      </c>
      <c r="P330" s="195">
        <f t="shared" si="43"/>
        <v>0</v>
      </c>
    </row>
    <row r="331" spans="1:16" ht="12.75" customHeight="1" x14ac:dyDescent="0.2">
      <c r="A331" s="148">
        <v>107</v>
      </c>
      <c r="B331" s="157" t="s">
        <v>185</v>
      </c>
      <c r="C331" s="157" t="s">
        <v>581</v>
      </c>
      <c r="D331" s="157" t="s">
        <v>41</v>
      </c>
      <c r="E331" s="166" t="s">
        <v>264</v>
      </c>
      <c r="F331" s="167" t="s">
        <v>298</v>
      </c>
      <c r="G331" s="158">
        <v>425</v>
      </c>
      <c r="H331" s="156">
        <v>1</v>
      </c>
      <c r="I331" s="193" t="str">
        <f t="shared" si="37"/>
        <v>AFP</v>
      </c>
      <c r="J331" s="200">
        <v>0</v>
      </c>
      <c r="K331" s="195">
        <f t="shared" si="38"/>
        <v>0</v>
      </c>
      <c r="L331" s="195">
        <f t="shared" si="39"/>
        <v>0</v>
      </c>
      <c r="M331" s="195">
        <f t="shared" si="40"/>
        <v>0</v>
      </c>
      <c r="N331" s="195">
        <f t="shared" si="41"/>
        <v>0</v>
      </c>
      <c r="O331" s="195">
        <f t="shared" si="42"/>
        <v>0</v>
      </c>
      <c r="P331" s="195">
        <f t="shared" si="43"/>
        <v>0</v>
      </c>
    </row>
    <row r="332" spans="1:16" ht="12.75" customHeight="1" x14ac:dyDescent="0.2">
      <c r="A332" s="148">
        <v>108</v>
      </c>
      <c r="B332" s="174" t="s">
        <v>838</v>
      </c>
      <c r="C332" s="157" t="s">
        <v>581</v>
      </c>
      <c r="D332" s="157" t="s">
        <v>41</v>
      </c>
      <c r="E332" s="166" t="s">
        <v>264</v>
      </c>
      <c r="F332" s="167" t="s">
        <v>298</v>
      </c>
      <c r="G332" s="158">
        <v>450</v>
      </c>
      <c r="H332" s="156">
        <v>1</v>
      </c>
      <c r="I332" s="193" t="str">
        <f t="shared" si="37"/>
        <v>AFP</v>
      </c>
      <c r="J332" s="200">
        <v>0</v>
      </c>
      <c r="K332" s="195">
        <f t="shared" si="38"/>
        <v>0</v>
      </c>
      <c r="L332" s="195">
        <f t="shared" si="39"/>
        <v>0</v>
      </c>
      <c r="M332" s="195">
        <f t="shared" si="40"/>
        <v>0</v>
      </c>
      <c r="N332" s="195">
        <f t="shared" si="41"/>
        <v>0</v>
      </c>
      <c r="O332" s="195">
        <f t="shared" si="42"/>
        <v>0</v>
      </c>
      <c r="P332" s="195">
        <f t="shared" si="43"/>
        <v>0</v>
      </c>
    </row>
    <row r="333" spans="1:16" ht="12.75" customHeight="1" x14ac:dyDescent="0.2">
      <c r="A333" s="148">
        <v>109</v>
      </c>
      <c r="B333" s="163" t="s">
        <v>975</v>
      </c>
      <c r="C333" s="157" t="s">
        <v>176</v>
      </c>
      <c r="D333" s="148" t="s">
        <v>583</v>
      </c>
      <c r="E333" s="166" t="s">
        <v>264</v>
      </c>
      <c r="F333" s="167" t="s">
        <v>298</v>
      </c>
      <c r="G333" s="158">
        <v>350</v>
      </c>
      <c r="H333" s="156">
        <v>1</v>
      </c>
      <c r="I333" s="193" t="str">
        <f t="shared" si="37"/>
        <v>AFP</v>
      </c>
      <c r="J333" s="200">
        <v>0</v>
      </c>
      <c r="K333" s="195">
        <f t="shared" si="38"/>
        <v>0</v>
      </c>
      <c r="L333" s="195">
        <f t="shared" si="39"/>
        <v>0</v>
      </c>
      <c r="M333" s="195">
        <f t="shared" si="40"/>
        <v>0</v>
      </c>
      <c r="N333" s="195">
        <f t="shared" si="41"/>
        <v>0</v>
      </c>
      <c r="O333" s="195">
        <f t="shared" si="42"/>
        <v>0</v>
      </c>
      <c r="P333" s="195">
        <f t="shared" si="43"/>
        <v>0</v>
      </c>
    </row>
    <row r="334" spans="1:16" ht="12.75" customHeight="1" x14ac:dyDescent="0.2">
      <c r="A334" s="148">
        <v>110</v>
      </c>
      <c r="B334" s="157" t="s">
        <v>186</v>
      </c>
      <c r="C334" s="157" t="s">
        <v>487</v>
      </c>
      <c r="D334" s="157" t="s">
        <v>588</v>
      </c>
      <c r="E334" s="166" t="s">
        <v>264</v>
      </c>
      <c r="F334" s="167" t="s">
        <v>298</v>
      </c>
      <c r="G334" s="158">
        <v>1000</v>
      </c>
      <c r="H334" s="156">
        <v>1</v>
      </c>
      <c r="I334" s="193" t="str">
        <f t="shared" si="37"/>
        <v>AFP</v>
      </c>
      <c r="J334" s="200">
        <v>0</v>
      </c>
      <c r="K334" s="195">
        <f t="shared" si="38"/>
        <v>0</v>
      </c>
      <c r="L334" s="195">
        <f t="shared" si="39"/>
        <v>0</v>
      </c>
      <c r="M334" s="195">
        <f t="shared" si="40"/>
        <v>0</v>
      </c>
      <c r="N334" s="195">
        <f t="shared" si="41"/>
        <v>0</v>
      </c>
      <c r="O334" s="195">
        <f t="shared" si="42"/>
        <v>0</v>
      </c>
      <c r="P334" s="195">
        <f t="shared" si="43"/>
        <v>0</v>
      </c>
    </row>
    <row r="335" spans="1:16" ht="12.75" customHeight="1" x14ac:dyDescent="0.2">
      <c r="A335" s="148">
        <v>111</v>
      </c>
      <c r="B335" s="157" t="s">
        <v>28</v>
      </c>
      <c r="C335" s="157" t="s">
        <v>581</v>
      </c>
      <c r="D335" s="157" t="s">
        <v>588</v>
      </c>
      <c r="E335" s="166" t="s">
        <v>264</v>
      </c>
      <c r="F335" s="167" t="s">
        <v>298</v>
      </c>
      <c r="G335" s="158">
        <v>400</v>
      </c>
      <c r="H335" s="156">
        <v>1</v>
      </c>
      <c r="I335" s="193" t="str">
        <f t="shared" si="37"/>
        <v>AFP</v>
      </c>
      <c r="J335" s="200">
        <v>0</v>
      </c>
      <c r="K335" s="195">
        <f t="shared" si="38"/>
        <v>0</v>
      </c>
      <c r="L335" s="195">
        <f t="shared" si="39"/>
        <v>0</v>
      </c>
      <c r="M335" s="195">
        <f t="shared" si="40"/>
        <v>0</v>
      </c>
      <c r="N335" s="195">
        <f t="shared" si="41"/>
        <v>0</v>
      </c>
      <c r="O335" s="195">
        <f t="shared" si="42"/>
        <v>0</v>
      </c>
      <c r="P335" s="195">
        <f t="shared" si="43"/>
        <v>0</v>
      </c>
    </row>
    <row r="336" spans="1:16" ht="12.75" customHeight="1" thickBot="1" x14ac:dyDescent="0.25">
      <c r="A336" s="148"/>
      <c r="B336" s="157"/>
      <c r="C336" s="157"/>
      <c r="D336" s="157"/>
      <c r="E336" s="166"/>
      <c r="F336" s="167"/>
      <c r="G336" s="188">
        <f>SUM(G225:G335)</f>
        <v>49020</v>
      </c>
      <c r="H336" s="210"/>
      <c r="I336" s="203"/>
      <c r="J336" s="204"/>
      <c r="K336" s="188">
        <f t="shared" ref="K336:P336" si="44">SUM(K225:K335)</f>
        <v>5931.45</v>
      </c>
      <c r="L336" s="188">
        <f t="shared" si="44"/>
        <v>386.16749999999979</v>
      </c>
      <c r="M336" s="188">
        <f t="shared" si="44"/>
        <v>11.025000000000002</v>
      </c>
      <c r="N336" s="188">
        <f t="shared" si="44"/>
        <v>444.85874999999987</v>
      </c>
      <c r="O336" s="188">
        <f t="shared" si="44"/>
        <v>0</v>
      </c>
      <c r="P336" s="188">
        <f t="shared" si="44"/>
        <v>19771.5</v>
      </c>
    </row>
    <row r="337" spans="1:16" ht="12.75" customHeight="1" thickTop="1" x14ac:dyDescent="0.2">
      <c r="A337" s="148"/>
      <c r="B337" s="157"/>
      <c r="C337" s="157"/>
      <c r="D337" s="157"/>
      <c r="E337" s="166"/>
      <c r="F337" s="167"/>
      <c r="G337" s="158"/>
      <c r="H337" s="156"/>
      <c r="I337" s="193"/>
      <c r="J337" s="200"/>
      <c r="K337" s="195"/>
      <c r="L337" s="195"/>
      <c r="M337" s="195"/>
      <c r="N337" s="195"/>
      <c r="O337" s="195"/>
      <c r="P337" s="195"/>
    </row>
    <row r="338" spans="1:16" ht="12.75" customHeight="1" x14ac:dyDescent="0.2">
      <c r="A338" s="148">
        <v>1</v>
      </c>
      <c r="B338" s="157" t="s">
        <v>589</v>
      </c>
      <c r="C338" s="157" t="s">
        <v>659</v>
      </c>
      <c r="D338" s="157" t="s">
        <v>190</v>
      </c>
      <c r="E338" s="168" t="s">
        <v>264</v>
      </c>
      <c r="F338" s="169">
        <v>51201</v>
      </c>
      <c r="G338" s="158">
        <v>425</v>
      </c>
      <c r="H338" s="156">
        <v>1</v>
      </c>
      <c r="I338" s="193" t="str">
        <f t="shared" si="37"/>
        <v>AFP</v>
      </c>
      <c r="J338" s="200">
        <v>0</v>
      </c>
      <c r="K338" s="195">
        <f t="shared" si="38"/>
        <v>0</v>
      </c>
      <c r="L338" s="195">
        <f t="shared" si="39"/>
        <v>0</v>
      </c>
      <c r="M338" s="195">
        <f t="shared" si="40"/>
        <v>0</v>
      </c>
      <c r="N338" s="195">
        <f t="shared" si="41"/>
        <v>0</v>
      </c>
      <c r="O338" s="195">
        <f>IF(H338=3,K338*O334,0)</f>
        <v>0</v>
      </c>
      <c r="P338" s="195">
        <f t="shared" si="43"/>
        <v>0</v>
      </c>
    </row>
    <row r="339" spans="1:16" ht="12.75" customHeight="1" x14ac:dyDescent="0.2">
      <c r="A339" s="148">
        <v>2</v>
      </c>
      <c r="B339" s="157" t="s">
        <v>625</v>
      </c>
      <c r="C339" s="157" t="s">
        <v>843</v>
      </c>
      <c r="D339" s="157" t="s">
        <v>821</v>
      </c>
      <c r="E339" s="168" t="s">
        <v>264</v>
      </c>
      <c r="F339" s="169">
        <v>51201</v>
      </c>
      <c r="G339" s="155">
        <v>500</v>
      </c>
      <c r="H339" s="156">
        <v>1</v>
      </c>
      <c r="I339" s="193" t="str">
        <f t="shared" si="37"/>
        <v>AFP</v>
      </c>
      <c r="J339" s="200">
        <v>1</v>
      </c>
      <c r="K339" s="195">
        <f t="shared" si="38"/>
        <v>75</v>
      </c>
      <c r="L339" s="195">
        <f t="shared" si="39"/>
        <v>5.0625</v>
      </c>
      <c r="M339" s="195">
        <f t="shared" si="40"/>
        <v>0</v>
      </c>
      <c r="N339" s="195">
        <f t="shared" si="41"/>
        <v>5.625</v>
      </c>
      <c r="O339" s="195">
        <f>IF(H339=3,K339*O335,0)</f>
        <v>0</v>
      </c>
      <c r="P339" s="195">
        <f t="shared" si="43"/>
        <v>250</v>
      </c>
    </row>
    <row r="340" spans="1:16" ht="12.75" customHeight="1" x14ac:dyDescent="0.2">
      <c r="A340" s="148">
        <v>3</v>
      </c>
      <c r="B340" s="157" t="s">
        <v>512</v>
      </c>
      <c r="C340" s="157" t="s">
        <v>520</v>
      </c>
      <c r="D340" s="157" t="s">
        <v>821</v>
      </c>
      <c r="E340" s="168" t="s">
        <v>264</v>
      </c>
      <c r="F340" s="169">
        <v>51201</v>
      </c>
      <c r="G340" s="155">
        <v>350</v>
      </c>
      <c r="H340" s="156">
        <v>1</v>
      </c>
      <c r="I340" s="193" t="str">
        <f t="shared" si="37"/>
        <v>AFP</v>
      </c>
      <c r="J340" s="200">
        <v>1</v>
      </c>
      <c r="K340" s="195">
        <f t="shared" si="38"/>
        <v>52.5</v>
      </c>
      <c r="L340" s="195">
        <f t="shared" si="39"/>
        <v>3.5437500000000002</v>
      </c>
      <c r="M340" s="195">
        <f t="shared" si="40"/>
        <v>0</v>
      </c>
      <c r="N340" s="195">
        <f t="shared" si="41"/>
        <v>3.9375</v>
      </c>
      <c r="O340" s="195">
        <f t="shared" si="42"/>
        <v>0</v>
      </c>
      <c r="P340" s="195">
        <f t="shared" si="43"/>
        <v>175</v>
      </c>
    </row>
    <row r="341" spans="1:16" ht="12.75" customHeight="1" x14ac:dyDescent="0.2">
      <c r="A341" s="148">
        <v>4</v>
      </c>
      <c r="B341" s="148" t="s">
        <v>693</v>
      </c>
      <c r="C341" s="157" t="s">
        <v>520</v>
      </c>
      <c r="D341" s="148" t="s">
        <v>821</v>
      </c>
      <c r="E341" s="168" t="s">
        <v>264</v>
      </c>
      <c r="F341" s="169">
        <v>51201</v>
      </c>
      <c r="G341" s="155">
        <v>350</v>
      </c>
      <c r="H341" s="156">
        <v>1</v>
      </c>
      <c r="I341" s="193" t="str">
        <f t="shared" si="37"/>
        <v>AFP</v>
      </c>
      <c r="J341" s="200">
        <v>1</v>
      </c>
      <c r="K341" s="195">
        <f t="shared" si="38"/>
        <v>52.5</v>
      </c>
      <c r="L341" s="195">
        <f t="shared" si="39"/>
        <v>3.5437500000000002</v>
      </c>
      <c r="M341" s="195">
        <f t="shared" si="40"/>
        <v>0</v>
      </c>
      <c r="N341" s="195">
        <f t="shared" si="41"/>
        <v>3.9375</v>
      </c>
      <c r="O341" s="195">
        <f t="shared" si="42"/>
        <v>0</v>
      </c>
      <c r="P341" s="195">
        <f t="shared" si="43"/>
        <v>175</v>
      </c>
    </row>
    <row r="342" spans="1:16" ht="12.75" customHeight="1" x14ac:dyDescent="0.2">
      <c r="A342" s="148">
        <v>5</v>
      </c>
      <c r="B342" s="164" t="s">
        <v>925</v>
      </c>
      <c r="C342" s="157" t="s">
        <v>665</v>
      </c>
      <c r="D342" s="157" t="s">
        <v>821</v>
      </c>
      <c r="E342" s="168" t="s">
        <v>264</v>
      </c>
      <c r="F342" s="169">
        <v>51201</v>
      </c>
      <c r="G342" s="155">
        <v>350</v>
      </c>
      <c r="H342" s="156">
        <v>1</v>
      </c>
      <c r="I342" s="193" t="str">
        <f t="shared" si="37"/>
        <v>AFP</v>
      </c>
      <c r="J342" s="200">
        <v>1</v>
      </c>
      <c r="K342" s="195">
        <f t="shared" si="38"/>
        <v>52.5</v>
      </c>
      <c r="L342" s="195">
        <f t="shared" si="39"/>
        <v>3.5437500000000002</v>
      </c>
      <c r="M342" s="195">
        <f t="shared" si="40"/>
        <v>0</v>
      </c>
      <c r="N342" s="195">
        <f t="shared" si="41"/>
        <v>3.9375</v>
      </c>
      <c r="O342" s="195">
        <f t="shared" si="42"/>
        <v>0</v>
      </c>
      <c r="P342" s="195">
        <f t="shared" si="43"/>
        <v>175</v>
      </c>
    </row>
    <row r="343" spans="1:16" ht="12.75" customHeight="1" x14ac:dyDescent="0.2">
      <c r="A343" s="148">
        <v>6</v>
      </c>
      <c r="B343" s="175" t="s">
        <v>642</v>
      </c>
      <c r="C343" s="175" t="s">
        <v>574</v>
      </c>
      <c r="D343" s="148" t="s">
        <v>821</v>
      </c>
      <c r="E343" s="168" t="s">
        <v>264</v>
      </c>
      <c r="F343" s="169">
        <v>51201</v>
      </c>
      <c r="G343" s="155">
        <v>500</v>
      </c>
      <c r="H343" s="156">
        <v>1</v>
      </c>
      <c r="I343" s="193" t="str">
        <f t="shared" si="37"/>
        <v>AFP</v>
      </c>
      <c r="J343" s="200">
        <v>1</v>
      </c>
      <c r="K343" s="195">
        <f t="shared" si="38"/>
        <v>75</v>
      </c>
      <c r="L343" s="195">
        <f t="shared" si="39"/>
        <v>5.0625</v>
      </c>
      <c r="M343" s="195">
        <f t="shared" si="40"/>
        <v>0</v>
      </c>
      <c r="N343" s="195">
        <f t="shared" si="41"/>
        <v>5.625</v>
      </c>
      <c r="O343" s="195">
        <f t="shared" si="42"/>
        <v>0</v>
      </c>
      <c r="P343" s="195">
        <f t="shared" si="43"/>
        <v>250</v>
      </c>
    </row>
    <row r="344" spans="1:16" ht="12.75" customHeight="1" x14ac:dyDescent="0.2">
      <c r="A344" s="148">
        <v>7</v>
      </c>
      <c r="B344" s="157" t="s">
        <v>626</v>
      </c>
      <c r="C344" s="157" t="s">
        <v>525</v>
      </c>
      <c r="D344" s="157" t="s">
        <v>821</v>
      </c>
      <c r="E344" s="168" t="s">
        <v>264</v>
      </c>
      <c r="F344" s="169">
        <v>51201</v>
      </c>
      <c r="G344" s="155">
        <v>400</v>
      </c>
      <c r="H344" s="156">
        <v>1</v>
      </c>
      <c r="I344" s="193" t="str">
        <f t="shared" si="37"/>
        <v>AFP</v>
      </c>
      <c r="J344" s="200">
        <v>1</v>
      </c>
      <c r="K344" s="195">
        <f t="shared" si="38"/>
        <v>60</v>
      </c>
      <c r="L344" s="195">
        <f t="shared" si="39"/>
        <v>4.0500000000000007</v>
      </c>
      <c r="M344" s="195">
        <f t="shared" si="40"/>
        <v>0</v>
      </c>
      <c r="N344" s="195">
        <f t="shared" si="41"/>
        <v>4.5</v>
      </c>
      <c r="O344" s="195">
        <f t="shared" si="42"/>
        <v>0</v>
      </c>
      <c r="P344" s="195">
        <f t="shared" si="43"/>
        <v>200</v>
      </c>
    </row>
    <row r="345" spans="1:16" ht="12.75" customHeight="1" x14ac:dyDescent="0.2">
      <c r="A345" s="148">
        <v>8</v>
      </c>
      <c r="B345" s="148" t="s">
        <v>926</v>
      </c>
      <c r="C345" s="148" t="s">
        <v>888</v>
      </c>
      <c r="D345" s="157" t="s">
        <v>821</v>
      </c>
      <c r="E345" s="168" t="s">
        <v>264</v>
      </c>
      <c r="F345" s="169">
        <v>51201</v>
      </c>
      <c r="G345" s="155">
        <v>350</v>
      </c>
      <c r="H345" s="156">
        <v>1</v>
      </c>
      <c r="I345" s="193" t="str">
        <f t="shared" si="37"/>
        <v>AFP</v>
      </c>
      <c r="J345" s="200">
        <v>1</v>
      </c>
      <c r="K345" s="195">
        <f t="shared" si="38"/>
        <v>52.5</v>
      </c>
      <c r="L345" s="195">
        <f t="shared" si="39"/>
        <v>3.5437500000000002</v>
      </c>
      <c r="M345" s="195">
        <f t="shared" si="40"/>
        <v>0</v>
      </c>
      <c r="N345" s="195">
        <f t="shared" si="41"/>
        <v>3.9375</v>
      </c>
      <c r="O345" s="195">
        <f t="shared" si="42"/>
        <v>0</v>
      </c>
      <c r="P345" s="195">
        <f t="shared" si="43"/>
        <v>175</v>
      </c>
    </row>
    <row r="346" spans="1:16" ht="12.75" customHeight="1" x14ac:dyDescent="0.2">
      <c r="A346" s="148">
        <v>9</v>
      </c>
      <c r="B346" s="163" t="s">
        <v>927</v>
      </c>
      <c r="C346" s="148" t="s">
        <v>928</v>
      </c>
      <c r="D346" s="157" t="s">
        <v>821</v>
      </c>
      <c r="E346" s="168" t="s">
        <v>264</v>
      </c>
      <c r="F346" s="169">
        <v>51201</v>
      </c>
      <c r="G346" s="155">
        <v>450</v>
      </c>
      <c r="H346" s="156">
        <v>1</v>
      </c>
      <c r="I346" s="193" t="str">
        <f t="shared" si="37"/>
        <v>AFP</v>
      </c>
      <c r="J346" s="200">
        <v>1</v>
      </c>
      <c r="K346" s="195">
        <f t="shared" si="38"/>
        <v>67.5</v>
      </c>
      <c r="L346" s="195">
        <f t="shared" si="39"/>
        <v>4.5562500000000004</v>
      </c>
      <c r="M346" s="195">
        <f t="shared" si="40"/>
        <v>0</v>
      </c>
      <c r="N346" s="195">
        <f t="shared" si="41"/>
        <v>5.0625</v>
      </c>
      <c r="O346" s="195">
        <f t="shared" si="42"/>
        <v>0</v>
      </c>
      <c r="P346" s="195">
        <f t="shared" si="43"/>
        <v>225</v>
      </c>
    </row>
    <row r="347" spans="1:16" ht="12.75" customHeight="1" x14ac:dyDescent="0.2">
      <c r="A347" s="148">
        <v>10</v>
      </c>
      <c r="B347" s="175" t="s">
        <v>929</v>
      </c>
      <c r="C347" s="175" t="s">
        <v>508</v>
      </c>
      <c r="D347" s="148" t="s">
        <v>821</v>
      </c>
      <c r="E347" s="168" t="s">
        <v>264</v>
      </c>
      <c r="F347" s="169">
        <v>51201</v>
      </c>
      <c r="G347" s="155">
        <v>465</v>
      </c>
      <c r="H347" s="156">
        <v>1</v>
      </c>
      <c r="I347" s="193" t="str">
        <f t="shared" si="37"/>
        <v>AFP</v>
      </c>
      <c r="J347" s="200">
        <v>1</v>
      </c>
      <c r="K347" s="195">
        <f t="shared" si="38"/>
        <v>69.75</v>
      </c>
      <c r="L347" s="195">
        <f t="shared" si="39"/>
        <v>4.7081249999999999</v>
      </c>
      <c r="M347" s="195">
        <f t="shared" si="40"/>
        <v>0</v>
      </c>
      <c r="N347" s="195">
        <f t="shared" si="41"/>
        <v>5.2312500000000002</v>
      </c>
      <c r="O347" s="195">
        <f t="shared" si="42"/>
        <v>0</v>
      </c>
      <c r="P347" s="195">
        <f t="shared" si="43"/>
        <v>232.5</v>
      </c>
    </row>
    <row r="348" spans="1:16" ht="12.75" customHeight="1" x14ac:dyDescent="0.2">
      <c r="A348" s="148">
        <v>11</v>
      </c>
      <c r="B348" s="175" t="s">
        <v>930</v>
      </c>
      <c r="C348" s="175" t="s">
        <v>508</v>
      </c>
      <c r="D348" s="157" t="s">
        <v>821</v>
      </c>
      <c r="E348" s="168" t="s">
        <v>264</v>
      </c>
      <c r="F348" s="169">
        <v>51201</v>
      </c>
      <c r="G348" s="155">
        <v>465</v>
      </c>
      <c r="H348" s="156">
        <v>1</v>
      </c>
      <c r="I348" s="193" t="str">
        <f t="shared" si="37"/>
        <v>AFP</v>
      </c>
      <c r="J348" s="200">
        <v>1</v>
      </c>
      <c r="K348" s="195">
        <f t="shared" si="38"/>
        <v>69.75</v>
      </c>
      <c r="L348" s="195">
        <f t="shared" si="39"/>
        <v>4.7081249999999999</v>
      </c>
      <c r="M348" s="195">
        <f t="shared" si="40"/>
        <v>0</v>
      </c>
      <c r="N348" s="195">
        <f t="shared" si="41"/>
        <v>5.2312500000000002</v>
      </c>
      <c r="O348" s="195">
        <f t="shared" si="42"/>
        <v>0</v>
      </c>
      <c r="P348" s="195">
        <f t="shared" si="43"/>
        <v>232.5</v>
      </c>
    </row>
    <row r="349" spans="1:16" ht="12.75" customHeight="1" x14ac:dyDescent="0.2">
      <c r="A349" s="148">
        <v>12</v>
      </c>
      <c r="B349" s="157" t="s">
        <v>753</v>
      </c>
      <c r="C349" s="157" t="s">
        <v>508</v>
      </c>
      <c r="D349" s="157" t="s">
        <v>821</v>
      </c>
      <c r="E349" s="168" t="s">
        <v>264</v>
      </c>
      <c r="F349" s="169">
        <v>51201</v>
      </c>
      <c r="G349" s="158">
        <v>465</v>
      </c>
      <c r="H349" s="156">
        <v>1</v>
      </c>
      <c r="I349" s="193" t="str">
        <f t="shared" ref="I349:I413" si="45">VLOOKUP(H349,$BE$1:$BF$4,2)</f>
        <v>AFP</v>
      </c>
      <c r="J349" s="200">
        <v>1</v>
      </c>
      <c r="K349" s="195">
        <f t="shared" si="38"/>
        <v>69.75</v>
      </c>
      <c r="L349" s="195">
        <f t="shared" si="39"/>
        <v>4.7081249999999999</v>
      </c>
      <c r="M349" s="195">
        <f t="shared" si="40"/>
        <v>0</v>
      </c>
      <c r="N349" s="195">
        <f t="shared" si="41"/>
        <v>5.2312500000000002</v>
      </c>
      <c r="O349" s="195">
        <f t="shared" si="42"/>
        <v>0</v>
      </c>
      <c r="P349" s="195">
        <f t="shared" si="43"/>
        <v>232.5</v>
      </c>
    </row>
    <row r="350" spans="1:16" ht="12.75" customHeight="1" x14ac:dyDescent="0.2">
      <c r="A350" s="148">
        <v>13</v>
      </c>
      <c r="B350" s="148" t="s">
        <v>754</v>
      </c>
      <c r="C350" s="148" t="s">
        <v>508</v>
      </c>
      <c r="D350" s="148" t="s">
        <v>821</v>
      </c>
      <c r="E350" s="168" t="s">
        <v>264</v>
      </c>
      <c r="F350" s="169">
        <v>51201</v>
      </c>
      <c r="G350" s="158">
        <v>465</v>
      </c>
      <c r="H350" s="156">
        <v>1</v>
      </c>
      <c r="I350" s="193" t="str">
        <f t="shared" si="45"/>
        <v>AFP</v>
      </c>
      <c r="J350" s="200">
        <v>1</v>
      </c>
      <c r="K350" s="195">
        <f t="shared" ref="K350:K414" si="46">IF(J350=1,(G350/2)*0.3,0)</f>
        <v>69.75</v>
      </c>
      <c r="L350" s="195">
        <f t="shared" ref="L350:L414" si="47">IF(H350=1,K350*$L$7,0)</f>
        <v>4.7081249999999999</v>
      </c>
      <c r="M350" s="195">
        <f t="shared" ref="M350:M414" si="48">IF(H350=2,K350*$M$7,0)</f>
        <v>0</v>
      </c>
      <c r="N350" s="195">
        <f t="shared" ref="N350:N414" si="49">K350*$N$7</f>
        <v>5.2312500000000002</v>
      </c>
      <c r="O350" s="195">
        <f t="shared" ref="O350:O413" si="50">IF(H350=3,K350*O348,0)</f>
        <v>0</v>
      </c>
      <c r="P350" s="195">
        <f t="shared" ref="P350:P414" si="51">IF(J350=1,G350/2,0)</f>
        <v>232.5</v>
      </c>
    </row>
    <row r="351" spans="1:16" ht="12.75" customHeight="1" x14ac:dyDescent="0.2">
      <c r="A351" s="148">
        <v>14</v>
      </c>
      <c r="B351" s="148" t="s">
        <v>695</v>
      </c>
      <c r="C351" s="148" t="s">
        <v>508</v>
      </c>
      <c r="D351" s="148" t="s">
        <v>821</v>
      </c>
      <c r="E351" s="168" t="s">
        <v>264</v>
      </c>
      <c r="F351" s="169">
        <v>51201</v>
      </c>
      <c r="G351" s="158">
        <v>465</v>
      </c>
      <c r="H351" s="156">
        <v>1</v>
      </c>
      <c r="I351" s="193" t="str">
        <f t="shared" si="45"/>
        <v>AFP</v>
      </c>
      <c r="J351" s="200">
        <v>1</v>
      </c>
      <c r="K351" s="195">
        <f t="shared" si="46"/>
        <v>69.75</v>
      </c>
      <c r="L351" s="195">
        <f t="shared" si="47"/>
        <v>4.7081249999999999</v>
      </c>
      <c r="M351" s="195">
        <f t="shared" si="48"/>
        <v>0</v>
      </c>
      <c r="N351" s="195">
        <f t="shared" si="49"/>
        <v>5.2312500000000002</v>
      </c>
      <c r="O351" s="195">
        <f t="shared" si="50"/>
        <v>0</v>
      </c>
      <c r="P351" s="195">
        <f t="shared" si="51"/>
        <v>232.5</v>
      </c>
    </row>
    <row r="352" spans="1:16" ht="12.75" customHeight="1" x14ac:dyDescent="0.2">
      <c r="A352" s="148">
        <v>15</v>
      </c>
      <c r="B352" s="148" t="s">
        <v>620</v>
      </c>
      <c r="C352" s="157" t="s">
        <v>508</v>
      </c>
      <c r="D352" s="157" t="s">
        <v>821</v>
      </c>
      <c r="E352" s="168" t="s">
        <v>264</v>
      </c>
      <c r="F352" s="169">
        <v>51201</v>
      </c>
      <c r="G352" s="158">
        <v>465</v>
      </c>
      <c r="H352" s="156">
        <v>1</v>
      </c>
      <c r="I352" s="193" t="str">
        <f t="shared" si="45"/>
        <v>AFP</v>
      </c>
      <c r="J352" s="200">
        <v>1</v>
      </c>
      <c r="K352" s="195">
        <f t="shared" si="46"/>
        <v>69.75</v>
      </c>
      <c r="L352" s="195">
        <f t="shared" si="47"/>
        <v>4.7081249999999999</v>
      </c>
      <c r="M352" s="195">
        <f t="shared" si="48"/>
        <v>0</v>
      </c>
      <c r="N352" s="195">
        <f t="shared" si="49"/>
        <v>5.2312500000000002</v>
      </c>
      <c r="O352" s="195">
        <f t="shared" si="50"/>
        <v>0</v>
      </c>
      <c r="P352" s="195">
        <f t="shared" si="51"/>
        <v>232.5</v>
      </c>
    </row>
    <row r="353" spans="1:16" ht="12.75" customHeight="1" x14ac:dyDescent="0.2">
      <c r="A353" s="148">
        <v>16</v>
      </c>
      <c r="B353" s="157" t="s">
        <v>696</v>
      </c>
      <c r="C353" s="157" t="s">
        <v>508</v>
      </c>
      <c r="D353" s="157" t="s">
        <v>821</v>
      </c>
      <c r="E353" s="168" t="s">
        <v>264</v>
      </c>
      <c r="F353" s="169">
        <v>51201</v>
      </c>
      <c r="G353" s="158">
        <v>465</v>
      </c>
      <c r="H353" s="156">
        <v>2</v>
      </c>
      <c r="I353" s="193" t="str">
        <f t="shared" si="45"/>
        <v>INPEP</v>
      </c>
      <c r="J353" s="200">
        <v>1</v>
      </c>
      <c r="K353" s="195">
        <f t="shared" si="46"/>
        <v>69.75</v>
      </c>
      <c r="L353" s="195">
        <f t="shared" si="47"/>
        <v>0</v>
      </c>
      <c r="M353" s="195">
        <f t="shared" si="48"/>
        <v>4.8825000000000003</v>
      </c>
      <c r="N353" s="195">
        <f t="shared" si="49"/>
        <v>5.2312500000000002</v>
      </c>
      <c r="O353" s="195">
        <f t="shared" si="50"/>
        <v>0</v>
      </c>
      <c r="P353" s="195">
        <f t="shared" si="51"/>
        <v>232.5</v>
      </c>
    </row>
    <row r="354" spans="1:16" ht="12.75" customHeight="1" x14ac:dyDescent="0.2">
      <c r="A354" s="148">
        <v>17</v>
      </c>
      <c r="B354" s="148" t="s">
        <v>621</v>
      </c>
      <c r="C354" s="148" t="s">
        <v>508</v>
      </c>
      <c r="D354" s="148" t="s">
        <v>821</v>
      </c>
      <c r="E354" s="168" t="s">
        <v>264</v>
      </c>
      <c r="F354" s="169">
        <v>51201</v>
      </c>
      <c r="G354" s="158">
        <v>465</v>
      </c>
      <c r="H354" s="156">
        <v>1</v>
      </c>
      <c r="I354" s="193" t="str">
        <f t="shared" si="45"/>
        <v>AFP</v>
      </c>
      <c r="J354" s="200">
        <v>1</v>
      </c>
      <c r="K354" s="195">
        <f t="shared" si="46"/>
        <v>69.75</v>
      </c>
      <c r="L354" s="195">
        <f t="shared" si="47"/>
        <v>4.7081249999999999</v>
      </c>
      <c r="M354" s="195">
        <f t="shared" si="48"/>
        <v>0</v>
      </c>
      <c r="N354" s="195">
        <f t="shared" si="49"/>
        <v>5.2312500000000002</v>
      </c>
      <c r="O354" s="195">
        <f t="shared" si="50"/>
        <v>0</v>
      </c>
      <c r="P354" s="195">
        <f t="shared" si="51"/>
        <v>232.5</v>
      </c>
    </row>
    <row r="355" spans="1:16" ht="12.75" customHeight="1" x14ac:dyDescent="0.2">
      <c r="A355" s="148">
        <v>18</v>
      </c>
      <c r="B355" s="157" t="s">
        <v>750</v>
      </c>
      <c r="C355" s="157" t="s">
        <v>508</v>
      </c>
      <c r="D355" s="157" t="s">
        <v>821</v>
      </c>
      <c r="E355" s="168" t="s">
        <v>264</v>
      </c>
      <c r="F355" s="169">
        <v>51201</v>
      </c>
      <c r="G355" s="158">
        <v>465</v>
      </c>
      <c r="H355" s="156">
        <v>1</v>
      </c>
      <c r="I355" s="193" t="str">
        <f t="shared" si="45"/>
        <v>AFP</v>
      </c>
      <c r="J355" s="200">
        <v>1</v>
      </c>
      <c r="K355" s="195">
        <f t="shared" si="46"/>
        <v>69.75</v>
      </c>
      <c r="L355" s="195">
        <f t="shared" si="47"/>
        <v>4.7081249999999999</v>
      </c>
      <c r="M355" s="195">
        <f t="shared" si="48"/>
        <v>0</v>
      </c>
      <c r="N355" s="195">
        <f t="shared" si="49"/>
        <v>5.2312500000000002</v>
      </c>
      <c r="O355" s="195">
        <f t="shared" si="50"/>
        <v>0</v>
      </c>
      <c r="P355" s="195">
        <f t="shared" si="51"/>
        <v>232.5</v>
      </c>
    </row>
    <row r="356" spans="1:16" ht="12.75" customHeight="1" x14ac:dyDescent="0.2">
      <c r="A356" s="148">
        <v>19</v>
      </c>
      <c r="B356" s="148" t="s">
        <v>745</v>
      </c>
      <c r="C356" s="148" t="s">
        <v>508</v>
      </c>
      <c r="D356" s="148" t="s">
        <v>821</v>
      </c>
      <c r="E356" s="168" t="s">
        <v>264</v>
      </c>
      <c r="F356" s="169">
        <v>51201</v>
      </c>
      <c r="G356" s="158">
        <v>465</v>
      </c>
      <c r="H356" s="156">
        <v>1</v>
      </c>
      <c r="I356" s="193" t="str">
        <f t="shared" si="45"/>
        <v>AFP</v>
      </c>
      <c r="J356" s="200">
        <v>1</v>
      </c>
      <c r="K356" s="195">
        <f t="shared" si="46"/>
        <v>69.75</v>
      </c>
      <c r="L356" s="195">
        <f t="shared" si="47"/>
        <v>4.7081249999999999</v>
      </c>
      <c r="M356" s="195">
        <f t="shared" si="48"/>
        <v>0</v>
      </c>
      <c r="N356" s="195">
        <f t="shared" si="49"/>
        <v>5.2312500000000002</v>
      </c>
      <c r="O356" s="195">
        <f t="shared" si="50"/>
        <v>0</v>
      </c>
      <c r="P356" s="195">
        <f t="shared" si="51"/>
        <v>232.5</v>
      </c>
    </row>
    <row r="357" spans="1:16" ht="12.75" customHeight="1" x14ac:dyDescent="0.2">
      <c r="A357" s="148">
        <v>20</v>
      </c>
      <c r="B357" s="148" t="s">
        <v>694</v>
      </c>
      <c r="C357" s="148" t="s">
        <v>508</v>
      </c>
      <c r="D357" s="148" t="s">
        <v>821</v>
      </c>
      <c r="E357" s="168" t="s">
        <v>264</v>
      </c>
      <c r="F357" s="169">
        <v>51201</v>
      </c>
      <c r="G357" s="155">
        <v>465</v>
      </c>
      <c r="H357" s="156">
        <v>1</v>
      </c>
      <c r="I357" s="193" t="str">
        <f t="shared" si="45"/>
        <v>AFP</v>
      </c>
      <c r="J357" s="200">
        <v>1</v>
      </c>
      <c r="K357" s="195">
        <f t="shared" si="46"/>
        <v>69.75</v>
      </c>
      <c r="L357" s="195">
        <f t="shared" si="47"/>
        <v>4.7081249999999999</v>
      </c>
      <c r="M357" s="195">
        <f t="shared" si="48"/>
        <v>0</v>
      </c>
      <c r="N357" s="195">
        <f t="shared" si="49"/>
        <v>5.2312500000000002</v>
      </c>
      <c r="O357" s="195">
        <f t="shared" si="50"/>
        <v>0</v>
      </c>
      <c r="P357" s="195">
        <f t="shared" si="51"/>
        <v>232.5</v>
      </c>
    </row>
    <row r="358" spans="1:16" ht="12.75" customHeight="1" x14ac:dyDescent="0.2">
      <c r="A358" s="148">
        <v>21</v>
      </c>
      <c r="B358" s="163" t="s">
        <v>931</v>
      </c>
      <c r="C358" s="148" t="s">
        <v>508</v>
      </c>
      <c r="D358" s="157" t="s">
        <v>821</v>
      </c>
      <c r="E358" s="168" t="s">
        <v>264</v>
      </c>
      <c r="F358" s="169">
        <v>51201</v>
      </c>
      <c r="G358" s="155">
        <v>465</v>
      </c>
      <c r="H358" s="156">
        <v>1</v>
      </c>
      <c r="I358" s="193" t="str">
        <f t="shared" si="45"/>
        <v>AFP</v>
      </c>
      <c r="J358" s="200">
        <v>1</v>
      </c>
      <c r="K358" s="195">
        <f t="shared" si="46"/>
        <v>69.75</v>
      </c>
      <c r="L358" s="195">
        <f t="shared" si="47"/>
        <v>4.7081249999999999</v>
      </c>
      <c r="M358" s="195">
        <f t="shared" si="48"/>
        <v>0</v>
      </c>
      <c r="N358" s="195">
        <f t="shared" si="49"/>
        <v>5.2312500000000002</v>
      </c>
      <c r="O358" s="195">
        <f t="shared" si="50"/>
        <v>0</v>
      </c>
      <c r="P358" s="195">
        <f t="shared" si="51"/>
        <v>232.5</v>
      </c>
    </row>
    <row r="359" spans="1:16" ht="12.75" customHeight="1" x14ac:dyDescent="0.2">
      <c r="A359" s="148">
        <v>22</v>
      </c>
      <c r="B359" s="163" t="s">
        <v>932</v>
      </c>
      <c r="C359" s="148" t="s">
        <v>508</v>
      </c>
      <c r="D359" s="157" t="s">
        <v>821</v>
      </c>
      <c r="E359" s="168" t="s">
        <v>264</v>
      </c>
      <c r="F359" s="169">
        <v>51201</v>
      </c>
      <c r="G359" s="155">
        <v>465</v>
      </c>
      <c r="H359" s="156">
        <v>1</v>
      </c>
      <c r="I359" s="193" t="str">
        <f t="shared" si="45"/>
        <v>AFP</v>
      </c>
      <c r="J359" s="200">
        <v>1</v>
      </c>
      <c r="K359" s="195">
        <f t="shared" si="46"/>
        <v>69.75</v>
      </c>
      <c r="L359" s="195">
        <f t="shared" si="47"/>
        <v>4.7081249999999999</v>
      </c>
      <c r="M359" s="195">
        <f t="shared" si="48"/>
        <v>0</v>
      </c>
      <c r="N359" s="195">
        <f t="shared" si="49"/>
        <v>5.2312500000000002</v>
      </c>
      <c r="O359" s="195">
        <f t="shared" si="50"/>
        <v>0</v>
      </c>
      <c r="P359" s="195">
        <f t="shared" si="51"/>
        <v>232.5</v>
      </c>
    </row>
    <row r="360" spans="1:16" ht="12.75" customHeight="1" x14ac:dyDescent="0.2">
      <c r="A360" s="148">
        <v>23</v>
      </c>
      <c r="B360" s="163" t="s">
        <v>933</v>
      </c>
      <c r="C360" s="157" t="s">
        <v>508</v>
      </c>
      <c r="D360" s="157" t="s">
        <v>821</v>
      </c>
      <c r="E360" s="168" t="s">
        <v>264</v>
      </c>
      <c r="F360" s="169">
        <v>51201</v>
      </c>
      <c r="G360" s="158">
        <v>465</v>
      </c>
      <c r="H360" s="156">
        <v>1</v>
      </c>
      <c r="I360" s="193" t="str">
        <f t="shared" si="45"/>
        <v>AFP</v>
      </c>
      <c r="J360" s="200">
        <v>1</v>
      </c>
      <c r="K360" s="195">
        <f t="shared" si="46"/>
        <v>69.75</v>
      </c>
      <c r="L360" s="195">
        <f t="shared" si="47"/>
        <v>4.7081249999999999</v>
      </c>
      <c r="M360" s="195">
        <f t="shared" si="48"/>
        <v>0</v>
      </c>
      <c r="N360" s="195">
        <f t="shared" si="49"/>
        <v>5.2312500000000002</v>
      </c>
      <c r="O360" s="195">
        <f t="shared" si="50"/>
        <v>0</v>
      </c>
      <c r="P360" s="195">
        <f t="shared" si="51"/>
        <v>232.5</v>
      </c>
    </row>
    <row r="361" spans="1:16" ht="12.75" customHeight="1" x14ac:dyDescent="0.2">
      <c r="A361" s="148">
        <v>24</v>
      </c>
      <c r="B361" s="163" t="s">
        <v>934</v>
      </c>
      <c r="C361" s="176" t="s">
        <v>508</v>
      </c>
      <c r="D361" s="157" t="s">
        <v>821</v>
      </c>
      <c r="E361" s="168" t="s">
        <v>264</v>
      </c>
      <c r="F361" s="169">
        <v>51201</v>
      </c>
      <c r="G361" s="155">
        <v>465</v>
      </c>
      <c r="H361" s="156">
        <v>1</v>
      </c>
      <c r="I361" s="193" t="str">
        <f t="shared" si="45"/>
        <v>AFP</v>
      </c>
      <c r="J361" s="200">
        <v>1</v>
      </c>
      <c r="K361" s="195">
        <f t="shared" si="46"/>
        <v>69.75</v>
      </c>
      <c r="L361" s="195">
        <f t="shared" si="47"/>
        <v>4.7081249999999999</v>
      </c>
      <c r="M361" s="195">
        <f t="shared" si="48"/>
        <v>0</v>
      </c>
      <c r="N361" s="195">
        <f t="shared" si="49"/>
        <v>5.2312500000000002</v>
      </c>
      <c r="O361" s="195">
        <f t="shared" si="50"/>
        <v>0</v>
      </c>
      <c r="P361" s="195">
        <f t="shared" si="51"/>
        <v>232.5</v>
      </c>
    </row>
    <row r="362" spans="1:16" ht="12.75" customHeight="1" x14ac:dyDescent="0.2">
      <c r="A362" s="148">
        <v>25</v>
      </c>
      <c r="B362" s="171" t="s">
        <v>640</v>
      </c>
      <c r="C362" s="171" t="s">
        <v>508</v>
      </c>
      <c r="D362" s="171" t="s">
        <v>821</v>
      </c>
      <c r="E362" s="177" t="s">
        <v>264</v>
      </c>
      <c r="F362" s="178">
        <v>51201</v>
      </c>
      <c r="G362" s="162">
        <v>500</v>
      </c>
      <c r="H362" s="179">
        <v>1</v>
      </c>
      <c r="I362" s="193" t="str">
        <f t="shared" si="45"/>
        <v>AFP</v>
      </c>
      <c r="J362" s="200">
        <v>1</v>
      </c>
      <c r="K362" s="195">
        <f t="shared" si="46"/>
        <v>75</v>
      </c>
      <c r="L362" s="195">
        <f t="shared" si="47"/>
        <v>5.0625</v>
      </c>
      <c r="M362" s="195">
        <f t="shared" si="48"/>
        <v>0</v>
      </c>
      <c r="N362" s="195">
        <f t="shared" si="49"/>
        <v>5.625</v>
      </c>
      <c r="O362" s="195">
        <f t="shared" si="50"/>
        <v>0</v>
      </c>
      <c r="P362" s="195">
        <f t="shared" si="51"/>
        <v>250</v>
      </c>
    </row>
    <row r="363" spans="1:16" ht="12.75" customHeight="1" x14ac:dyDescent="0.2">
      <c r="A363" s="148">
        <v>26</v>
      </c>
      <c r="B363" s="163" t="s">
        <v>936</v>
      </c>
      <c r="C363" s="148" t="s">
        <v>515</v>
      </c>
      <c r="D363" s="157" t="s">
        <v>821</v>
      </c>
      <c r="E363" s="168" t="s">
        <v>264</v>
      </c>
      <c r="F363" s="169">
        <v>51201</v>
      </c>
      <c r="G363" s="155">
        <v>650</v>
      </c>
      <c r="H363" s="156">
        <v>1</v>
      </c>
      <c r="I363" s="193" t="str">
        <f t="shared" si="45"/>
        <v>AFP</v>
      </c>
      <c r="J363" s="200">
        <v>1</v>
      </c>
      <c r="K363" s="195">
        <f t="shared" si="46"/>
        <v>97.5</v>
      </c>
      <c r="L363" s="195">
        <f t="shared" si="47"/>
        <v>6.5812500000000007</v>
      </c>
      <c r="M363" s="195">
        <f t="shared" si="48"/>
        <v>0</v>
      </c>
      <c r="N363" s="195">
        <f t="shared" si="49"/>
        <v>7.3125</v>
      </c>
      <c r="O363" s="195">
        <f t="shared" si="50"/>
        <v>0</v>
      </c>
      <c r="P363" s="195">
        <f t="shared" si="51"/>
        <v>325</v>
      </c>
    </row>
    <row r="364" spans="1:16" ht="12.75" customHeight="1" x14ac:dyDescent="0.2">
      <c r="A364" s="148">
        <v>27</v>
      </c>
      <c r="B364" s="148" t="s">
        <v>752</v>
      </c>
      <c r="C364" s="176" t="s">
        <v>515</v>
      </c>
      <c r="D364" s="148" t="s">
        <v>821</v>
      </c>
      <c r="E364" s="168" t="s">
        <v>264</v>
      </c>
      <c r="F364" s="169">
        <v>51201</v>
      </c>
      <c r="G364" s="155">
        <v>650</v>
      </c>
      <c r="H364" s="156">
        <v>1</v>
      </c>
      <c r="I364" s="193" t="str">
        <f t="shared" si="45"/>
        <v>AFP</v>
      </c>
      <c r="J364" s="200">
        <v>1</v>
      </c>
      <c r="K364" s="195">
        <f t="shared" si="46"/>
        <v>97.5</v>
      </c>
      <c r="L364" s="195">
        <f t="shared" si="47"/>
        <v>6.5812500000000007</v>
      </c>
      <c r="M364" s="195">
        <f t="shared" si="48"/>
        <v>0</v>
      </c>
      <c r="N364" s="195">
        <f t="shared" si="49"/>
        <v>7.3125</v>
      </c>
      <c r="O364" s="195">
        <f t="shared" si="50"/>
        <v>0</v>
      </c>
      <c r="P364" s="195">
        <f t="shared" si="51"/>
        <v>325</v>
      </c>
    </row>
    <row r="365" spans="1:16" ht="12.75" customHeight="1" x14ac:dyDescent="0.2">
      <c r="A365" s="148">
        <v>28</v>
      </c>
      <c r="B365" s="148" t="s">
        <v>701</v>
      </c>
      <c r="C365" s="176" t="s">
        <v>515</v>
      </c>
      <c r="D365" s="148" t="s">
        <v>821</v>
      </c>
      <c r="E365" s="168" t="s">
        <v>264</v>
      </c>
      <c r="F365" s="169">
        <v>51201</v>
      </c>
      <c r="G365" s="155">
        <v>650</v>
      </c>
      <c r="H365" s="156">
        <v>1</v>
      </c>
      <c r="I365" s="193" t="str">
        <f t="shared" si="45"/>
        <v>AFP</v>
      </c>
      <c r="J365" s="200">
        <v>1</v>
      </c>
      <c r="K365" s="195">
        <f t="shared" si="46"/>
        <v>97.5</v>
      </c>
      <c r="L365" s="195">
        <f t="shared" si="47"/>
        <v>6.5812500000000007</v>
      </c>
      <c r="M365" s="195">
        <f t="shared" si="48"/>
        <v>0</v>
      </c>
      <c r="N365" s="195">
        <f t="shared" si="49"/>
        <v>7.3125</v>
      </c>
      <c r="O365" s="195">
        <f t="shared" si="50"/>
        <v>0</v>
      </c>
      <c r="P365" s="195">
        <f t="shared" si="51"/>
        <v>325</v>
      </c>
    </row>
    <row r="366" spans="1:16" ht="12.75" customHeight="1" x14ac:dyDescent="0.2">
      <c r="A366" s="148">
        <v>29</v>
      </c>
      <c r="B366" s="148" t="s">
        <v>697</v>
      </c>
      <c r="C366" s="176" t="s">
        <v>515</v>
      </c>
      <c r="D366" s="148" t="s">
        <v>821</v>
      </c>
      <c r="E366" s="168" t="s">
        <v>264</v>
      </c>
      <c r="F366" s="169">
        <v>51201</v>
      </c>
      <c r="G366" s="155">
        <v>650</v>
      </c>
      <c r="H366" s="156">
        <v>1</v>
      </c>
      <c r="I366" s="193" t="str">
        <f t="shared" si="45"/>
        <v>AFP</v>
      </c>
      <c r="J366" s="200">
        <v>1</v>
      </c>
      <c r="K366" s="195">
        <f t="shared" si="46"/>
        <v>97.5</v>
      </c>
      <c r="L366" s="195">
        <f t="shared" si="47"/>
        <v>6.5812500000000007</v>
      </c>
      <c r="M366" s="195">
        <f t="shared" si="48"/>
        <v>0</v>
      </c>
      <c r="N366" s="195">
        <f t="shared" si="49"/>
        <v>7.3125</v>
      </c>
      <c r="O366" s="195">
        <f t="shared" si="50"/>
        <v>0</v>
      </c>
      <c r="P366" s="195">
        <f t="shared" si="51"/>
        <v>325</v>
      </c>
    </row>
    <row r="367" spans="1:16" ht="12.75" customHeight="1" x14ac:dyDescent="0.2">
      <c r="A367" s="148">
        <v>30</v>
      </c>
      <c r="B367" s="148" t="s">
        <v>692</v>
      </c>
      <c r="C367" s="176" t="s">
        <v>515</v>
      </c>
      <c r="D367" s="148" t="s">
        <v>821</v>
      </c>
      <c r="E367" s="168" t="s">
        <v>264</v>
      </c>
      <c r="F367" s="169">
        <v>51201</v>
      </c>
      <c r="G367" s="155">
        <v>650</v>
      </c>
      <c r="H367" s="156">
        <v>1</v>
      </c>
      <c r="I367" s="193" t="str">
        <f t="shared" si="45"/>
        <v>AFP</v>
      </c>
      <c r="J367" s="200">
        <v>1</v>
      </c>
      <c r="K367" s="195">
        <f t="shared" si="46"/>
        <v>97.5</v>
      </c>
      <c r="L367" s="195">
        <f t="shared" si="47"/>
        <v>6.5812500000000007</v>
      </c>
      <c r="M367" s="195">
        <f t="shared" si="48"/>
        <v>0</v>
      </c>
      <c r="N367" s="195">
        <f t="shared" si="49"/>
        <v>7.3125</v>
      </c>
      <c r="O367" s="195">
        <f t="shared" si="50"/>
        <v>0</v>
      </c>
      <c r="P367" s="195">
        <f t="shared" si="51"/>
        <v>325</v>
      </c>
    </row>
    <row r="368" spans="1:16" ht="12.75" customHeight="1" x14ac:dyDescent="0.2">
      <c r="A368" s="148">
        <v>31</v>
      </c>
      <c r="B368" s="148" t="s">
        <v>623</v>
      </c>
      <c r="C368" s="176" t="s">
        <v>667</v>
      </c>
      <c r="D368" s="148" t="s">
        <v>821</v>
      </c>
      <c r="E368" s="168" t="s">
        <v>264</v>
      </c>
      <c r="F368" s="169">
        <v>51201</v>
      </c>
      <c r="G368" s="155">
        <v>450</v>
      </c>
      <c r="H368" s="156">
        <v>1</v>
      </c>
      <c r="I368" s="193" t="str">
        <f t="shared" si="45"/>
        <v>AFP</v>
      </c>
      <c r="J368" s="200">
        <v>1</v>
      </c>
      <c r="K368" s="195">
        <f t="shared" si="46"/>
        <v>67.5</v>
      </c>
      <c r="L368" s="195">
        <f t="shared" si="47"/>
        <v>4.5562500000000004</v>
      </c>
      <c r="M368" s="195">
        <f t="shared" si="48"/>
        <v>0</v>
      </c>
      <c r="N368" s="195">
        <f t="shared" si="49"/>
        <v>5.0625</v>
      </c>
      <c r="O368" s="195">
        <f t="shared" si="50"/>
        <v>0</v>
      </c>
      <c r="P368" s="195">
        <f t="shared" si="51"/>
        <v>225</v>
      </c>
    </row>
    <row r="369" spans="1:16" ht="12.75" customHeight="1" x14ac:dyDescent="0.2">
      <c r="A369" s="148">
        <v>32</v>
      </c>
      <c r="B369" s="175" t="s">
        <v>937</v>
      </c>
      <c r="C369" s="175" t="s">
        <v>665</v>
      </c>
      <c r="D369" s="148" t="s">
        <v>821</v>
      </c>
      <c r="E369" s="168" t="s">
        <v>264</v>
      </c>
      <c r="F369" s="169">
        <v>51201</v>
      </c>
      <c r="G369" s="155">
        <v>350</v>
      </c>
      <c r="H369" s="156">
        <v>1</v>
      </c>
      <c r="I369" s="193" t="str">
        <f t="shared" si="45"/>
        <v>AFP</v>
      </c>
      <c r="J369" s="200">
        <v>1</v>
      </c>
      <c r="K369" s="195">
        <f t="shared" si="46"/>
        <v>52.5</v>
      </c>
      <c r="L369" s="195">
        <f t="shared" si="47"/>
        <v>3.5437500000000002</v>
      </c>
      <c r="M369" s="195">
        <f t="shared" si="48"/>
        <v>0</v>
      </c>
      <c r="N369" s="195">
        <f t="shared" si="49"/>
        <v>3.9375</v>
      </c>
      <c r="O369" s="195">
        <f t="shared" si="50"/>
        <v>0</v>
      </c>
      <c r="P369" s="195">
        <f t="shared" si="51"/>
        <v>175</v>
      </c>
    </row>
    <row r="370" spans="1:16" ht="12.75" customHeight="1" x14ac:dyDescent="0.2">
      <c r="A370" s="148">
        <v>33</v>
      </c>
      <c r="B370" s="148" t="s">
        <v>651</v>
      </c>
      <c r="C370" s="148" t="s">
        <v>665</v>
      </c>
      <c r="D370" s="148" t="s">
        <v>821</v>
      </c>
      <c r="E370" s="168" t="s">
        <v>264</v>
      </c>
      <c r="F370" s="169">
        <v>51201</v>
      </c>
      <c r="G370" s="155">
        <v>350</v>
      </c>
      <c r="H370" s="156">
        <v>1</v>
      </c>
      <c r="I370" s="193" t="str">
        <f t="shared" si="45"/>
        <v>AFP</v>
      </c>
      <c r="J370" s="200">
        <v>1</v>
      </c>
      <c r="K370" s="195">
        <f t="shared" si="46"/>
        <v>52.5</v>
      </c>
      <c r="L370" s="195">
        <f t="shared" si="47"/>
        <v>3.5437500000000002</v>
      </c>
      <c r="M370" s="195">
        <f t="shared" si="48"/>
        <v>0</v>
      </c>
      <c r="N370" s="195">
        <f t="shared" si="49"/>
        <v>3.9375</v>
      </c>
      <c r="O370" s="195">
        <f t="shared" si="50"/>
        <v>0</v>
      </c>
      <c r="P370" s="195">
        <f t="shared" si="51"/>
        <v>175</v>
      </c>
    </row>
    <row r="371" spans="1:16" ht="12.75" customHeight="1" x14ac:dyDescent="0.2">
      <c r="A371" s="148">
        <v>34</v>
      </c>
      <c r="B371" s="175" t="s">
        <v>938</v>
      </c>
      <c r="C371" s="175" t="s">
        <v>665</v>
      </c>
      <c r="D371" s="157" t="s">
        <v>821</v>
      </c>
      <c r="E371" s="168" t="s">
        <v>264</v>
      </c>
      <c r="F371" s="169">
        <v>51201</v>
      </c>
      <c r="G371" s="158">
        <v>350</v>
      </c>
      <c r="H371" s="156">
        <v>1</v>
      </c>
      <c r="I371" s="193" t="str">
        <f t="shared" si="45"/>
        <v>AFP</v>
      </c>
      <c r="J371" s="200">
        <v>1</v>
      </c>
      <c r="K371" s="195">
        <f t="shared" si="46"/>
        <v>52.5</v>
      </c>
      <c r="L371" s="195">
        <f t="shared" si="47"/>
        <v>3.5437500000000002</v>
      </c>
      <c r="M371" s="195">
        <f t="shared" si="48"/>
        <v>0</v>
      </c>
      <c r="N371" s="195">
        <f t="shared" si="49"/>
        <v>3.9375</v>
      </c>
      <c r="O371" s="195">
        <f t="shared" si="50"/>
        <v>0</v>
      </c>
      <c r="P371" s="195">
        <f t="shared" si="51"/>
        <v>175</v>
      </c>
    </row>
    <row r="372" spans="1:16" ht="12.75" customHeight="1" x14ac:dyDescent="0.2">
      <c r="A372" s="148">
        <v>35</v>
      </c>
      <c r="B372" s="175" t="s">
        <v>749</v>
      </c>
      <c r="C372" s="175" t="s">
        <v>665</v>
      </c>
      <c r="D372" s="148" t="s">
        <v>821</v>
      </c>
      <c r="E372" s="168" t="s">
        <v>264</v>
      </c>
      <c r="F372" s="169">
        <v>51201</v>
      </c>
      <c r="G372" s="155">
        <v>350</v>
      </c>
      <c r="H372" s="156">
        <v>1</v>
      </c>
      <c r="I372" s="193" t="str">
        <f t="shared" si="45"/>
        <v>AFP</v>
      </c>
      <c r="J372" s="200">
        <v>1</v>
      </c>
      <c r="K372" s="195">
        <f t="shared" si="46"/>
        <v>52.5</v>
      </c>
      <c r="L372" s="195">
        <f t="shared" si="47"/>
        <v>3.5437500000000002</v>
      </c>
      <c r="M372" s="195">
        <f t="shared" si="48"/>
        <v>0</v>
      </c>
      <c r="N372" s="195">
        <f t="shared" si="49"/>
        <v>3.9375</v>
      </c>
      <c r="O372" s="195">
        <f t="shared" si="50"/>
        <v>0</v>
      </c>
      <c r="P372" s="195">
        <f t="shared" si="51"/>
        <v>175</v>
      </c>
    </row>
    <row r="373" spans="1:16" ht="12.75" customHeight="1" x14ac:dyDescent="0.2">
      <c r="A373" s="148">
        <v>36</v>
      </c>
      <c r="B373" s="175" t="s">
        <v>939</v>
      </c>
      <c r="C373" s="175" t="s">
        <v>665</v>
      </c>
      <c r="D373" s="148" t="s">
        <v>821</v>
      </c>
      <c r="E373" s="168" t="s">
        <v>264</v>
      </c>
      <c r="F373" s="169">
        <v>51201</v>
      </c>
      <c r="G373" s="155">
        <v>350</v>
      </c>
      <c r="H373" s="156">
        <v>1</v>
      </c>
      <c r="I373" s="193" t="str">
        <f t="shared" si="45"/>
        <v>AFP</v>
      </c>
      <c r="J373" s="200">
        <v>1</v>
      </c>
      <c r="K373" s="195">
        <f t="shared" si="46"/>
        <v>52.5</v>
      </c>
      <c r="L373" s="195">
        <f t="shared" si="47"/>
        <v>3.5437500000000002</v>
      </c>
      <c r="M373" s="195">
        <f t="shared" si="48"/>
        <v>0</v>
      </c>
      <c r="N373" s="195">
        <f t="shared" si="49"/>
        <v>3.9375</v>
      </c>
      <c r="O373" s="195">
        <f t="shared" si="50"/>
        <v>0</v>
      </c>
      <c r="P373" s="195">
        <f t="shared" si="51"/>
        <v>175</v>
      </c>
    </row>
    <row r="374" spans="1:16" ht="12.75" customHeight="1" x14ac:dyDescent="0.2">
      <c r="A374" s="148">
        <v>37</v>
      </c>
      <c r="B374" s="201" t="s">
        <v>751</v>
      </c>
      <c r="C374" s="148" t="s">
        <v>665</v>
      </c>
      <c r="D374" s="148" t="s">
        <v>821</v>
      </c>
      <c r="E374" s="168" t="s">
        <v>264</v>
      </c>
      <c r="F374" s="169">
        <v>51201</v>
      </c>
      <c r="G374" s="155">
        <v>350</v>
      </c>
      <c r="H374" s="156">
        <v>1</v>
      </c>
      <c r="I374" s="193" t="str">
        <f t="shared" si="45"/>
        <v>AFP</v>
      </c>
      <c r="J374" s="200">
        <v>1</v>
      </c>
      <c r="K374" s="195">
        <f t="shared" si="46"/>
        <v>52.5</v>
      </c>
      <c r="L374" s="195">
        <f t="shared" si="47"/>
        <v>3.5437500000000002</v>
      </c>
      <c r="M374" s="195">
        <f t="shared" si="48"/>
        <v>0</v>
      </c>
      <c r="N374" s="195">
        <f t="shared" si="49"/>
        <v>3.9375</v>
      </c>
      <c r="O374" s="195">
        <f t="shared" si="50"/>
        <v>0</v>
      </c>
      <c r="P374" s="195">
        <f t="shared" si="51"/>
        <v>175</v>
      </c>
    </row>
    <row r="375" spans="1:16" ht="12.75" customHeight="1" x14ac:dyDescent="0.2">
      <c r="A375" s="148">
        <v>38</v>
      </c>
      <c r="B375" s="175" t="s">
        <v>940</v>
      </c>
      <c r="C375" s="175" t="s">
        <v>665</v>
      </c>
      <c r="D375" s="148" t="s">
        <v>821</v>
      </c>
      <c r="E375" s="168" t="s">
        <v>264</v>
      </c>
      <c r="F375" s="169">
        <v>51201</v>
      </c>
      <c r="G375" s="155">
        <v>350</v>
      </c>
      <c r="H375" s="156">
        <v>1</v>
      </c>
      <c r="I375" s="193" t="str">
        <f t="shared" si="45"/>
        <v>AFP</v>
      </c>
      <c r="J375" s="200">
        <v>1</v>
      </c>
      <c r="K375" s="195">
        <f t="shared" si="46"/>
        <v>52.5</v>
      </c>
      <c r="L375" s="195">
        <f t="shared" si="47"/>
        <v>3.5437500000000002</v>
      </c>
      <c r="M375" s="195">
        <f t="shared" si="48"/>
        <v>0</v>
      </c>
      <c r="N375" s="195">
        <f t="shared" si="49"/>
        <v>3.9375</v>
      </c>
      <c r="O375" s="195">
        <f t="shared" si="50"/>
        <v>0</v>
      </c>
      <c r="P375" s="195">
        <f t="shared" si="51"/>
        <v>175</v>
      </c>
    </row>
    <row r="376" spans="1:16" ht="12.75" customHeight="1" x14ac:dyDescent="0.2">
      <c r="A376" s="148">
        <v>39</v>
      </c>
      <c r="B376" s="148" t="s">
        <v>886</v>
      </c>
      <c r="C376" s="148" t="s">
        <v>665</v>
      </c>
      <c r="D376" s="148" t="s">
        <v>821</v>
      </c>
      <c r="E376" s="168" t="s">
        <v>264</v>
      </c>
      <c r="F376" s="169">
        <v>51201</v>
      </c>
      <c r="G376" s="155">
        <v>350</v>
      </c>
      <c r="H376" s="156">
        <v>1</v>
      </c>
      <c r="I376" s="193" t="str">
        <f t="shared" si="45"/>
        <v>AFP</v>
      </c>
      <c r="J376" s="200">
        <v>1</v>
      </c>
      <c r="K376" s="195">
        <f t="shared" si="46"/>
        <v>52.5</v>
      </c>
      <c r="L376" s="195">
        <f t="shared" si="47"/>
        <v>3.5437500000000002</v>
      </c>
      <c r="M376" s="195">
        <f t="shared" si="48"/>
        <v>0</v>
      </c>
      <c r="N376" s="195">
        <f t="shared" si="49"/>
        <v>3.9375</v>
      </c>
      <c r="O376" s="195">
        <f t="shared" si="50"/>
        <v>0</v>
      </c>
      <c r="P376" s="195">
        <f t="shared" si="51"/>
        <v>175</v>
      </c>
    </row>
    <row r="377" spans="1:16" ht="12.75" customHeight="1" x14ac:dyDescent="0.2">
      <c r="A377" s="148">
        <v>40</v>
      </c>
      <c r="B377" s="175" t="s">
        <v>842</v>
      </c>
      <c r="C377" s="148" t="s">
        <v>665</v>
      </c>
      <c r="D377" s="148" t="s">
        <v>821</v>
      </c>
      <c r="E377" s="168" t="s">
        <v>264</v>
      </c>
      <c r="F377" s="169">
        <v>51201</v>
      </c>
      <c r="G377" s="155">
        <v>350</v>
      </c>
      <c r="H377" s="156">
        <v>1</v>
      </c>
      <c r="I377" s="193" t="str">
        <f t="shared" si="45"/>
        <v>AFP</v>
      </c>
      <c r="J377" s="200">
        <v>1</v>
      </c>
      <c r="K377" s="195">
        <f t="shared" si="46"/>
        <v>52.5</v>
      </c>
      <c r="L377" s="195">
        <f t="shared" si="47"/>
        <v>3.5437500000000002</v>
      </c>
      <c r="M377" s="195">
        <f t="shared" si="48"/>
        <v>0</v>
      </c>
      <c r="N377" s="195">
        <f t="shared" si="49"/>
        <v>3.9375</v>
      </c>
      <c r="O377" s="195">
        <f t="shared" si="50"/>
        <v>0</v>
      </c>
      <c r="P377" s="195">
        <f t="shared" si="51"/>
        <v>175</v>
      </c>
    </row>
    <row r="378" spans="1:16" ht="12.75" customHeight="1" x14ac:dyDescent="0.2">
      <c r="A378" s="148">
        <v>41</v>
      </c>
      <c r="B378" s="175" t="s">
        <v>941</v>
      </c>
      <c r="C378" s="148" t="s">
        <v>665</v>
      </c>
      <c r="D378" s="148" t="s">
        <v>821</v>
      </c>
      <c r="E378" s="168" t="s">
        <v>264</v>
      </c>
      <c r="F378" s="169">
        <v>51201</v>
      </c>
      <c r="G378" s="155">
        <v>350</v>
      </c>
      <c r="H378" s="156">
        <v>1</v>
      </c>
      <c r="I378" s="193" t="str">
        <f t="shared" si="45"/>
        <v>AFP</v>
      </c>
      <c r="J378" s="200">
        <v>1</v>
      </c>
      <c r="K378" s="195">
        <f t="shared" si="46"/>
        <v>52.5</v>
      </c>
      <c r="L378" s="195">
        <f t="shared" si="47"/>
        <v>3.5437500000000002</v>
      </c>
      <c r="M378" s="195">
        <f t="shared" si="48"/>
        <v>0</v>
      </c>
      <c r="N378" s="195">
        <f t="shared" si="49"/>
        <v>3.9375</v>
      </c>
      <c r="O378" s="195">
        <f t="shared" si="50"/>
        <v>0</v>
      </c>
      <c r="P378" s="195">
        <f t="shared" si="51"/>
        <v>175</v>
      </c>
    </row>
    <row r="379" spans="1:16" ht="12.75" customHeight="1" x14ac:dyDescent="0.2">
      <c r="A379" s="148">
        <v>42</v>
      </c>
      <c r="B379" s="151" t="s">
        <v>684</v>
      </c>
      <c r="C379" s="157" t="s">
        <v>586</v>
      </c>
      <c r="D379" s="148" t="s">
        <v>821</v>
      </c>
      <c r="E379" s="168" t="s">
        <v>264</v>
      </c>
      <c r="F379" s="169">
        <v>51201</v>
      </c>
      <c r="G379" s="155">
        <v>375</v>
      </c>
      <c r="H379" s="156">
        <v>1</v>
      </c>
      <c r="I379" s="193" t="str">
        <f t="shared" si="45"/>
        <v>AFP</v>
      </c>
      <c r="J379" s="200">
        <v>1</v>
      </c>
      <c r="K379" s="195">
        <f t="shared" si="46"/>
        <v>56.25</v>
      </c>
      <c r="L379" s="195">
        <f t="shared" si="47"/>
        <v>3.7968750000000004</v>
      </c>
      <c r="M379" s="195">
        <f t="shared" si="48"/>
        <v>0</v>
      </c>
      <c r="N379" s="195">
        <f t="shared" si="49"/>
        <v>4.21875</v>
      </c>
      <c r="O379" s="195">
        <f>IF(H379=3,K379*O377,0)</f>
        <v>0</v>
      </c>
      <c r="P379" s="195">
        <f t="shared" si="51"/>
        <v>187.5</v>
      </c>
    </row>
    <row r="380" spans="1:16" ht="12.75" customHeight="1" x14ac:dyDescent="0.2">
      <c r="A380" s="148">
        <v>43</v>
      </c>
      <c r="B380" s="151" t="s">
        <v>687</v>
      </c>
      <c r="C380" s="157" t="s">
        <v>586</v>
      </c>
      <c r="D380" s="148" t="s">
        <v>821</v>
      </c>
      <c r="E380" s="168" t="s">
        <v>264</v>
      </c>
      <c r="F380" s="169">
        <v>51201</v>
      </c>
      <c r="G380" s="155">
        <v>375</v>
      </c>
      <c r="H380" s="156">
        <v>3</v>
      </c>
      <c r="I380" s="193" t="str">
        <f t="shared" si="45"/>
        <v>ISPFA</v>
      </c>
      <c r="J380" s="200">
        <v>1</v>
      </c>
      <c r="K380" s="195">
        <f t="shared" si="46"/>
        <v>56.25</v>
      </c>
      <c r="L380" s="195">
        <f t="shared" si="47"/>
        <v>0</v>
      </c>
      <c r="M380" s="195">
        <f t="shared" si="48"/>
        <v>0</v>
      </c>
      <c r="N380" s="195">
        <f t="shared" si="49"/>
        <v>4.21875</v>
      </c>
      <c r="O380" s="195">
        <f>IF(H380=3,K380*O378,0)</f>
        <v>0</v>
      </c>
      <c r="P380" s="195">
        <f t="shared" si="51"/>
        <v>187.5</v>
      </c>
    </row>
    <row r="381" spans="1:16" ht="12.75" customHeight="1" x14ac:dyDescent="0.2">
      <c r="A381" s="148">
        <v>44</v>
      </c>
      <c r="B381" s="151" t="s">
        <v>802</v>
      </c>
      <c r="C381" s="157" t="s">
        <v>586</v>
      </c>
      <c r="D381" s="148" t="s">
        <v>821</v>
      </c>
      <c r="E381" s="168" t="s">
        <v>264</v>
      </c>
      <c r="F381" s="169">
        <v>51201</v>
      </c>
      <c r="G381" s="155">
        <v>375</v>
      </c>
      <c r="H381" s="156">
        <v>3</v>
      </c>
      <c r="I381" s="193" t="str">
        <f t="shared" si="45"/>
        <v>ISPFA</v>
      </c>
      <c r="J381" s="200">
        <v>1</v>
      </c>
      <c r="K381" s="195">
        <f t="shared" si="46"/>
        <v>56.25</v>
      </c>
      <c r="L381" s="195">
        <f t="shared" si="47"/>
        <v>0</v>
      </c>
      <c r="M381" s="195">
        <f t="shared" si="48"/>
        <v>0</v>
      </c>
      <c r="N381" s="195">
        <f t="shared" si="49"/>
        <v>4.21875</v>
      </c>
      <c r="O381" s="195">
        <f t="shared" si="50"/>
        <v>0</v>
      </c>
      <c r="P381" s="195">
        <f t="shared" si="51"/>
        <v>187.5</v>
      </c>
    </row>
    <row r="382" spans="1:16" ht="12.75" customHeight="1" x14ac:dyDescent="0.2">
      <c r="A382" s="148">
        <v>45</v>
      </c>
      <c r="B382" s="151" t="s">
        <v>957</v>
      </c>
      <c r="C382" s="157" t="s">
        <v>586</v>
      </c>
      <c r="D382" s="148" t="s">
        <v>821</v>
      </c>
      <c r="E382" s="168" t="s">
        <v>264</v>
      </c>
      <c r="F382" s="169">
        <v>51201</v>
      </c>
      <c r="G382" s="155">
        <v>375</v>
      </c>
      <c r="H382" s="156">
        <v>3</v>
      </c>
      <c r="I382" s="193" t="str">
        <f t="shared" si="45"/>
        <v>ISPFA</v>
      </c>
      <c r="J382" s="200">
        <v>1</v>
      </c>
      <c r="K382" s="195">
        <f t="shared" si="46"/>
        <v>56.25</v>
      </c>
      <c r="L382" s="195">
        <f t="shared" si="47"/>
        <v>0</v>
      </c>
      <c r="M382" s="195">
        <f t="shared" si="48"/>
        <v>0</v>
      </c>
      <c r="N382" s="195">
        <f t="shared" si="49"/>
        <v>4.21875</v>
      </c>
      <c r="O382" s="195">
        <f t="shared" si="50"/>
        <v>0</v>
      </c>
      <c r="P382" s="195">
        <f t="shared" si="51"/>
        <v>187.5</v>
      </c>
    </row>
    <row r="383" spans="1:16" ht="12.75" customHeight="1" x14ac:dyDescent="0.2">
      <c r="A383" s="148">
        <v>46</v>
      </c>
      <c r="B383" s="148" t="s">
        <v>704</v>
      </c>
      <c r="C383" s="148" t="s">
        <v>493</v>
      </c>
      <c r="D383" s="148" t="s">
        <v>821</v>
      </c>
      <c r="E383" s="168" t="s">
        <v>264</v>
      </c>
      <c r="F383" s="169">
        <v>51201</v>
      </c>
      <c r="G383" s="155">
        <v>270</v>
      </c>
      <c r="H383" s="156">
        <v>1</v>
      </c>
      <c r="I383" s="193" t="str">
        <f t="shared" si="45"/>
        <v>AFP</v>
      </c>
      <c r="J383" s="200">
        <v>1</v>
      </c>
      <c r="K383" s="195">
        <f t="shared" si="46"/>
        <v>40.5</v>
      </c>
      <c r="L383" s="195">
        <f t="shared" si="47"/>
        <v>2.7337500000000001</v>
      </c>
      <c r="M383" s="195">
        <f t="shared" si="48"/>
        <v>0</v>
      </c>
      <c r="N383" s="195">
        <f t="shared" si="49"/>
        <v>3.0375000000000001</v>
      </c>
      <c r="O383" s="195">
        <f t="shared" si="50"/>
        <v>0</v>
      </c>
      <c r="P383" s="195">
        <f t="shared" si="51"/>
        <v>135</v>
      </c>
    </row>
    <row r="384" spans="1:16" ht="12.75" customHeight="1" x14ac:dyDescent="0.2">
      <c r="A384" s="148">
        <v>47</v>
      </c>
      <c r="B384" s="148" t="s">
        <v>848</v>
      </c>
      <c r="C384" s="148" t="s">
        <v>845</v>
      </c>
      <c r="D384" s="148" t="s">
        <v>831</v>
      </c>
      <c r="E384" s="153" t="s">
        <v>264</v>
      </c>
      <c r="F384" s="154">
        <v>51201</v>
      </c>
      <c r="G384" s="155">
        <v>500</v>
      </c>
      <c r="H384" s="156">
        <v>1</v>
      </c>
      <c r="I384" s="193" t="str">
        <f t="shared" si="45"/>
        <v>AFP</v>
      </c>
      <c r="J384" s="200">
        <v>1</v>
      </c>
      <c r="K384" s="195">
        <f t="shared" si="46"/>
        <v>75</v>
      </c>
      <c r="L384" s="195">
        <f t="shared" si="47"/>
        <v>5.0625</v>
      </c>
      <c r="M384" s="195">
        <f t="shared" si="48"/>
        <v>0</v>
      </c>
      <c r="N384" s="195">
        <f t="shared" si="49"/>
        <v>5.625</v>
      </c>
      <c r="O384" s="195">
        <f t="shared" si="50"/>
        <v>0</v>
      </c>
      <c r="P384" s="195">
        <f t="shared" si="51"/>
        <v>250</v>
      </c>
    </row>
    <row r="385" spans="1:16" ht="12.75" customHeight="1" x14ac:dyDescent="0.2">
      <c r="A385" s="148">
        <v>48</v>
      </c>
      <c r="B385" s="148" t="s">
        <v>622</v>
      </c>
      <c r="C385" s="148" t="s">
        <v>845</v>
      </c>
      <c r="D385" s="148" t="s">
        <v>831</v>
      </c>
      <c r="E385" s="153" t="s">
        <v>264</v>
      </c>
      <c r="F385" s="154">
        <v>51201</v>
      </c>
      <c r="G385" s="155">
        <v>500</v>
      </c>
      <c r="H385" s="156">
        <v>1</v>
      </c>
      <c r="I385" s="193" t="str">
        <f t="shared" si="45"/>
        <v>AFP</v>
      </c>
      <c r="J385" s="200">
        <v>1</v>
      </c>
      <c r="K385" s="195">
        <f t="shared" si="46"/>
        <v>75</v>
      </c>
      <c r="L385" s="195">
        <f t="shared" si="47"/>
        <v>5.0625</v>
      </c>
      <c r="M385" s="195">
        <f t="shared" si="48"/>
        <v>0</v>
      </c>
      <c r="N385" s="195">
        <f t="shared" si="49"/>
        <v>5.625</v>
      </c>
      <c r="O385" s="195">
        <f t="shared" si="50"/>
        <v>0</v>
      </c>
      <c r="P385" s="195">
        <f t="shared" si="51"/>
        <v>250</v>
      </c>
    </row>
    <row r="386" spans="1:16" ht="12.75" customHeight="1" x14ac:dyDescent="0.2">
      <c r="A386" s="148">
        <v>49</v>
      </c>
      <c r="B386" s="148" t="s">
        <v>847</v>
      </c>
      <c r="C386" s="148" t="s">
        <v>845</v>
      </c>
      <c r="D386" s="148" t="s">
        <v>831</v>
      </c>
      <c r="E386" s="153" t="s">
        <v>264</v>
      </c>
      <c r="F386" s="154">
        <v>51201</v>
      </c>
      <c r="G386" s="155">
        <v>500</v>
      </c>
      <c r="H386" s="156">
        <v>1</v>
      </c>
      <c r="I386" s="193" t="str">
        <f t="shared" si="45"/>
        <v>AFP</v>
      </c>
      <c r="J386" s="200">
        <v>1</v>
      </c>
      <c r="K386" s="195">
        <f t="shared" si="46"/>
        <v>75</v>
      </c>
      <c r="L386" s="195">
        <f t="shared" si="47"/>
        <v>5.0625</v>
      </c>
      <c r="M386" s="195">
        <f t="shared" si="48"/>
        <v>0</v>
      </c>
      <c r="N386" s="195">
        <f t="shared" si="49"/>
        <v>5.625</v>
      </c>
      <c r="O386" s="195">
        <f t="shared" si="50"/>
        <v>0</v>
      </c>
      <c r="P386" s="195">
        <f t="shared" si="51"/>
        <v>250</v>
      </c>
    </row>
    <row r="387" spans="1:16" ht="12.75" customHeight="1" x14ac:dyDescent="0.2">
      <c r="A387" s="148">
        <v>50</v>
      </c>
      <c r="B387" s="148" t="s">
        <v>757</v>
      </c>
      <c r="C387" s="148" t="s">
        <v>845</v>
      </c>
      <c r="D387" s="148" t="s">
        <v>831</v>
      </c>
      <c r="E387" s="153" t="s">
        <v>264</v>
      </c>
      <c r="F387" s="154">
        <v>51201</v>
      </c>
      <c r="G387" s="155">
        <v>500</v>
      </c>
      <c r="H387" s="156">
        <v>1</v>
      </c>
      <c r="I387" s="193" t="str">
        <f t="shared" si="45"/>
        <v>AFP</v>
      </c>
      <c r="J387" s="200">
        <v>1</v>
      </c>
      <c r="K387" s="195">
        <f t="shared" si="46"/>
        <v>75</v>
      </c>
      <c r="L387" s="195">
        <f t="shared" si="47"/>
        <v>5.0625</v>
      </c>
      <c r="M387" s="195">
        <f t="shared" si="48"/>
        <v>0</v>
      </c>
      <c r="N387" s="195">
        <f t="shared" si="49"/>
        <v>5.625</v>
      </c>
      <c r="O387" s="195">
        <f t="shared" si="50"/>
        <v>0</v>
      </c>
      <c r="P387" s="195">
        <f t="shared" si="51"/>
        <v>250</v>
      </c>
    </row>
    <row r="388" spans="1:16" ht="12.75" customHeight="1" x14ac:dyDescent="0.2">
      <c r="A388" s="148">
        <v>51</v>
      </c>
      <c r="B388" s="148" t="s">
        <v>648</v>
      </c>
      <c r="C388" s="148" t="s">
        <v>845</v>
      </c>
      <c r="D388" s="148" t="s">
        <v>831</v>
      </c>
      <c r="E388" s="153" t="s">
        <v>264</v>
      </c>
      <c r="F388" s="154">
        <v>51201</v>
      </c>
      <c r="G388" s="155">
        <v>500</v>
      </c>
      <c r="H388" s="156">
        <v>1</v>
      </c>
      <c r="I388" s="193" t="str">
        <f t="shared" si="45"/>
        <v>AFP</v>
      </c>
      <c r="J388" s="200">
        <v>1</v>
      </c>
      <c r="K388" s="195">
        <f t="shared" si="46"/>
        <v>75</v>
      </c>
      <c r="L388" s="195">
        <f t="shared" si="47"/>
        <v>5.0625</v>
      </c>
      <c r="M388" s="195">
        <f t="shared" si="48"/>
        <v>0</v>
      </c>
      <c r="N388" s="195">
        <f t="shared" si="49"/>
        <v>5.625</v>
      </c>
      <c r="O388" s="195">
        <f t="shared" si="50"/>
        <v>0</v>
      </c>
      <c r="P388" s="195">
        <f t="shared" si="51"/>
        <v>250</v>
      </c>
    </row>
    <row r="389" spans="1:16" ht="12.75" customHeight="1" x14ac:dyDescent="0.2">
      <c r="A389" s="148">
        <v>52</v>
      </c>
      <c r="B389" s="148" t="s">
        <v>641</v>
      </c>
      <c r="C389" s="148" t="s">
        <v>845</v>
      </c>
      <c r="D389" s="148" t="s">
        <v>831</v>
      </c>
      <c r="E389" s="153" t="s">
        <v>264</v>
      </c>
      <c r="F389" s="154">
        <v>51201</v>
      </c>
      <c r="G389" s="155">
        <v>500</v>
      </c>
      <c r="H389" s="156">
        <v>1</v>
      </c>
      <c r="I389" s="193" t="str">
        <f t="shared" si="45"/>
        <v>AFP</v>
      </c>
      <c r="J389" s="200">
        <v>1</v>
      </c>
      <c r="K389" s="195">
        <f t="shared" si="46"/>
        <v>75</v>
      </c>
      <c r="L389" s="195">
        <f t="shared" si="47"/>
        <v>5.0625</v>
      </c>
      <c r="M389" s="195">
        <f t="shared" si="48"/>
        <v>0</v>
      </c>
      <c r="N389" s="195">
        <f t="shared" si="49"/>
        <v>5.625</v>
      </c>
      <c r="O389" s="195">
        <f>IF(H389=3,K389*O388,0)</f>
        <v>0</v>
      </c>
      <c r="P389" s="195">
        <f t="shared" si="51"/>
        <v>250</v>
      </c>
    </row>
    <row r="390" spans="1:16" ht="12.75" customHeight="1" x14ac:dyDescent="0.2">
      <c r="A390" s="148">
        <v>53</v>
      </c>
      <c r="B390" s="148" t="s">
        <v>649</v>
      </c>
      <c r="C390" s="148" t="s">
        <v>845</v>
      </c>
      <c r="D390" s="148" t="s">
        <v>831</v>
      </c>
      <c r="E390" s="153" t="s">
        <v>264</v>
      </c>
      <c r="F390" s="154">
        <v>51201</v>
      </c>
      <c r="G390" s="155">
        <v>500</v>
      </c>
      <c r="H390" s="156">
        <v>1</v>
      </c>
      <c r="I390" s="193" t="str">
        <f t="shared" si="45"/>
        <v>AFP</v>
      </c>
      <c r="J390" s="200">
        <v>1</v>
      </c>
      <c r="K390" s="195">
        <f t="shared" si="46"/>
        <v>75</v>
      </c>
      <c r="L390" s="195">
        <f t="shared" si="47"/>
        <v>5.0625</v>
      </c>
      <c r="M390" s="195">
        <f t="shared" si="48"/>
        <v>0</v>
      </c>
      <c r="N390" s="195">
        <f t="shared" si="49"/>
        <v>5.625</v>
      </c>
      <c r="O390" s="195">
        <f>IF(H390=3,K390*#REF!,0)</f>
        <v>0</v>
      </c>
      <c r="P390" s="195">
        <f t="shared" si="51"/>
        <v>250</v>
      </c>
    </row>
    <row r="391" spans="1:16" ht="12.75" customHeight="1" x14ac:dyDescent="0.2">
      <c r="A391" s="148">
        <v>54</v>
      </c>
      <c r="B391" s="148" t="s">
        <v>643</v>
      </c>
      <c r="C391" s="148" t="s">
        <v>845</v>
      </c>
      <c r="D391" s="148" t="s">
        <v>831</v>
      </c>
      <c r="E391" s="153" t="s">
        <v>264</v>
      </c>
      <c r="F391" s="154">
        <v>51201</v>
      </c>
      <c r="G391" s="155">
        <v>500</v>
      </c>
      <c r="H391" s="156">
        <v>1</v>
      </c>
      <c r="I391" s="193" t="str">
        <f t="shared" si="45"/>
        <v>AFP</v>
      </c>
      <c r="J391" s="200">
        <v>1</v>
      </c>
      <c r="K391" s="195">
        <f t="shared" si="46"/>
        <v>75</v>
      </c>
      <c r="L391" s="195">
        <f t="shared" si="47"/>
        <v>5.0625</v>
      </c>
      <c r="M391" s="195">
        <f t="shared" si="48"/>
        <v>0</v>
      </c>
      <c r="N391" s="195">
        <f t="shared" si="49"/>
        <v>5.625</v>
      </c>
      <c r="O391" s="195">
        <f t="shared" si="50"/>
        <v>0</v>
      </c>
      <c r="P391" s="195">
        <f t="shared" si="51"/>
        <v>250</v>
      </c>
    </row>
    <row r="392" spans="1:16" ht="12.75" customHeight="1" x14ac:dyDescent="0.2">
      <c r="A392" s="148">
        <v>55</v>
      </c>
      <c r="B392" s="148" t="s">
        <v>700</v>
      </c>
      <c r="C392" s="148" t="s">
        <v>845</v>
      </c>
      <c r="D392" s="148" t="s">
        <v>831</v>
      </c>
      <c r="E392" s="153" t="s">
        <v>264</v>
      </c>
      <c r="F392" s="154">
        <v>51201</v>
      </c>
      <c r="G392" s="155">
        <v>500</v>
      </c>
      <c r="H392" s="156">
        <v>1</v>
      </c>
      <c r="I392" s="193" t="str">
        <f t="shared" si="45"/>
        <v>AFP</v>
      </c>
      <c r="J392" s="200">
        <v>1</v>
      </c>
      <c r="K392" s="195">
        <f t="shared" si="46"/>
        <v>75</v>
      </c>
      <c r="L392" s="195">
        <f t="shared" si="47"/>
        <v>5.0625</v>
      </c>
      <c r="M392" s="195">
        <f t="shared" si="48"/>
        <v>0</v>
      </c>
      <c r="N392" s="195">
        <f t="shared" si="49"/>
        <v>5.625</v>
      </c>
      <c r="O392" s="195">
        <f t="shared" si="50"/>
        <v>0</v>
      </c>
      <c r="P392" s="195">
        <f t="shared" si="51"/>
        <v>250</v>
      </c>
    </row>
    <row r="393" spans="1:16" ht="12.75" customHeight="1" x14ac:dyDescent="0.2">
      <c r="A393" s="148">
        <v>56</v>
      </c>
      <c r="B393" s="148" t="s">
        <v>764</v>
      </c>
      <c r="C393" s="148" t="s">
        <v>845</v>
      </c>
      <c r="D393" s="148" t="s">
        <v>831</v>
      </c>
      <c r="E393" s="153" t="s">
        <v>264</v>
      </c>
      <c r="F393" s="154">
        <v>51201</v>
      </c>
      <c r="G393" s="155">
        <v>500</v>
      </c>
      <c r="H393" s="156">
        <v>1</v>
      </c>
      <c r="I393" s="193" t="str">
        <f t="shared" si="45"/>
        <v>AFP</v>
      </c>
      <c r="J393" s="200">
        <v>1</v>
      </c>
      <c r="K393" s="195">
        <f t="shared" si="46"/>
        <v>75</v>
      </c>
      <c r="L393" s="195">
        <f t="shared" si="47"/>
        <v>5.0625</v>
      </c>
      <c r="M393" s="195">
        <f t="shared" si="48"/>
        <v>0</v>
      </c>
      <c r="N393" s="195">
        <f t="shared" si="49"/>
        <v>5.625</v>
      </c>
      <c r="O393" s="195">
        <f t="shared" si="50"/>
        <v>0</v>
      </c>
      <c r="P393" s="195">
        <f t="shared" si="51"/>
        <v>250</v>
      </c>
    </row>
    <row r="394" spans="1:16" ht="12.75" customHeight="1" x14ac:dyDescent="0.2">
      <c r="A394" s="148">
        <v>57</v>
      </c>
      <c r="B394" s="148" t="s">
        <v>646</v>
      </c>
      <c r="C394" s="148" t="s">
        <v>845</v>
      </c>
      <c r="D394" s="148" t="s">
        <v>831</v>
      </c>
      <c r="E394" s="153" t="s">
        <v>264</v>
      </c>
      <c r="F394" s="154">
        <v>51201</v>
      </c>
      <c r="G394" s="155">
        <v>500</v>
      </c>
      <c r="H394" s="156">
        <v>1</v>
      </c>
      <c r="I394" s="193" t="str">
        <f t="shared" si="45"/>
        <v>AFP</v>
      </c>
      <c r="J394" s="200">
        <v>1</v>
      </c>
      <c r="K394" s="195">
        <f t="shared" si="46"/>
        <v>75</v>
      </c>
      <c r="L394" s="195">
        <f t="shared" si="47"/>
        <v>5.0625</v>
      </c>
      <c r="M394" s="195">
        <f t="shared" si="48"/>
        <v>0</v>
      </c>
      <c r="N394" s="195">
        <f t="shared" si="49"/>
        <v>5.625</v>
      </c>
      <c r="O394" s="195">
        <f t="shared" si="50"/>
        <v>0</v>
      </c>
      <c r="P394" s="195">
        <f t="shared" si="51"/>
        <v>250</v>
      </c>
    </row>
    <row r="395" spans="1:16" ht="12.75" customHeight="1" x14ac:dyDescent="0.2">
      <c r="A395" s="148">
        <v>58</v>
      </c>
      <c r="B395" s="148" t="s">
        <v>650</v>
      </c>
      <c r="C395" s="148" t="s">
        <v>845</v>
      </c>
      <c r="D395" s="148" t="s">
        <v>831</v>
      </c>
      <c r="E395" s="153" t="s">
        <v>264</v>
      </c>
      <c r="F395" s="154">
        <v>51201</v>
      </c>
      <c r="G395" s="155">
        <v>500</v>
      </c>
      <c r="H395" s="156">
        <v>1</v>
      </c>
      <c r="I395" s="193" t="str">
        <f t="shared" si="45"/>
        <v>AFP</v>
      </c>
      <c r="J395" s="200">
        <v>1</v>
      </c>
      <c r="K395" s="195">
        <f t="shared" si="46"/>
        <v>75</v>
      </c>
      <c r="L395" s="195">
        <f t="shared" si="47"/>
        <v>5.0625</v>
      </c>
      <c r="M395" s="195">
        <f t="shared" si="48"/>
        <v>0</v>
      </c>
      <c r="N395" s="195">
        <f t="shared" si="49"/>
        <v>5.625</v>
      </c>
      <c r="O395" s="195">
        <f t="shared" si="50"/>
        <v>0</v>
      </c>
      <c r="P395" s="195">
        <f t="shared" si="51"/>
        <v>250</v>
      </c>
    </row>
    <row r="396" spans="1:16" ht="12.75" customHeight="1" x14ac:dyDescent="0.2">
      <c r="A396" s="148">
        <v>59</v>
      </c>
      <c r="B396" s="148" t="s">
        <v>699</v>
      </c>
      <c r="C396" s="148" t="s">
        <v>845</v>
      </c>
      <c r="D396" s="148" t="s">
        <v>831</v>
      </c>
      <c r="E396" s="153" t="s">
        <v>264</v>
      </c>
      <c r="F396" s="154">
        <v>51201</v>
      </c>
      <c r="G396" s="155">
        <v>500</v>
      </c>
      <c r="H396" s="156">
        <v>1</v>
      </c>
      <c r="I396" s="193" t="str">
        <f t="shared" si="45"/>
        <v>AFP</v>
      </c>
      <c r="J396" s="200">
        <v>1</v>
      </c>
      <c r="K396" s="195">
        <f t="shared" si="46"/>
        <v>75</v>
      </c>
      <c r="L396" s="195">
        <f t="shared" si="47"/>
        <v>5.0625</v>
      </c>
      <c r="M396" s="195">
        <f t="shared" si="48"/>
        <v>0</v>
      </c>
      <c r="N396" s="195">
        <f t="shared" si="49"/>
        <v>5.625</v>
      </c>
      <c r="O396" s="195">
        <f t="shared" si="50"/>
        <v>0</v>
      </c>
      <c r="P396" s="195">
        <f t="shared" si="51"/>
        <v>250</v>
      </c>
    </row>
    <row r="397" spans="1:16" ht="12.75" customHeight="1" x14ac:dyDescent="0.2">
      <c r="A397" s="148">
        <v>60</v>
      </c>
      <c r="B397" s="148" t="s">
        <v>647</v>
      </c>
      <c r="C397" s="148" t="s">
        <v>845</v>
      </c>
      <c r="D397" s="148" t="s">
        <v>831</v>
      </c>
      <c r="E397" s="153" t="s">
        <v>264</v>
      </c>
      <c r="F397" s="154">
        <v>51201</v>
      </c>
      <c r="G397" s="155">
        <v>500</v>
      </c>
      <c r="H397" s="156">
        <v>1</v>
      </c>
      <c r="I397" s="193" t="str">
        <f t="shared" si="45"/>
        <v>AFP</v>
      </c>
      <c r="J397" s="200">
        <v>1</v>
      </c>
      <c r="K397" s="195">
        <f t="shared" si="46"/>
        <v>75</v>
      </c>
      <c r="L397" s="195">
        <f t="shared" si="47"/>
        <v>5.0625</v>
      </c>
      <c r="M397" s="195">
        <f t="shared" si="48"/>
        <v>0</v>
      </c>
      <c r="N397" s="195">
        <f t="shared" si="49"/>
        <v>5.625</v>
      </c>
      <c r="O397" s="195">
        <f t="shared" si="50"/>
        <v>0</v>
      </c>
      <c r="P397" s="195">
        <f t="shared" si="51"/>
        <v>250</v>
      </c>
    </row>
    <row r="398" spans="1:16" ht="12.75" customHeight="1" x14ac:dyDescent="0.2">
      <c r="A398" s="148">
        <v>61</v>
      </c>
      <c r="B398" s="148" t="s">
        <v>644</v>
      </c>
      <c r="C398" s="148" t="s">
        <v>845</v>
      </c>
      <c r="D398" s="148" t="s">
        <v>831</v>
      </c>
      <c r="E398" s="153" t="s">
        <v>264</v>
      </c>
      <c r="F398" s="154">
        <v>51201</v>
      </c>
      <c r="G398" s="155">
        <v>500</v>
      </c>
      <c r="H398" s="156">
        <v>1</v>
      </c>
      <c r="I398" s="193" t="str">
        <f t="shared" si="45"/>
        <v>AFP</v>
      </c>
      <c r="J398" s="200">
        <v>1</v>
      </c>
      <c r="K398" s="195">
        <f t="shared" si="46"/>
        <v>75</v>
      </c>
      <c r="L398" s="195">
        <f t="shared" si="47"/>
        <v>5.0625</v>
      </c>
      <c r="M398" s="195">
        <f t="shared" si="48"/>
        <v>0</v>
      </c>
      <c r="N398" s="195">
        <f t="shared" si="49"/>
        <v>5.625</v>
      </c>
      <c r="O398" s="195">
        <f t="shared" si="50"/>
        <v>0</v>
      </c>
      <c r="P398" s="195">
        <f t="shared" si="51"/>
        <v>250</v>
      </c>
    </row>
    <row r="399" spans="1:16" ht="12.75" customHeight="1" x14ac:dyDescent="0.2">
      <c r="A399" s="148">
        <v>62</v>
      </c>
      <c r="B399" s="148" t="s">
        <v>846</v>
      </c>
      <c r="C399" s="148" t="s">
        <v>845</v>
      </c>
      <c r="D399" s="148" t="s">
        <v>831</v>
      </c>
      <c r="E399" s="153" t="s">
        <v>264</v>
      </c>
      <c r="F399" s="154">
        <v>51201</v>
      </c>
      <c r="G399" s="155">
        <v>500</v>
      </c>
      <c r="H399" s="156">
        <v>1</v>
      </c>
      <c r="I399" s="193" t="str">
        <f t="shared" si="45"/>
        <v>AFP</v>
      </c>
      <c r="J399" s="200">
        <v>1</v>
      </c>
      <c r="K399" s="195">
        <f t="shared" si="46"/>
        <v>75</v>
      </c>
      <c r="L399" s="195">
        <f t="shared" si="47"/>
        <v>5.0625</v>
      </c>
      <c r="M399" s="195">
        <f t="shared" si="48"/>
        <v>0</v>
      </c>
      <c r="N399" s="195">
        <f t="shared" si="49"/>
        <v>5.625</v>
      </c>
      <c r="O399" s="195">
        <f t="shared" si="50"/>
        <v>0</v>
      </c>
      <c r="P399" s="195">
        <f t="shared" si="51"/>
        <v>250</v>
      </c>
    </row>
    <row r="400" spans="1:16" ht="12.75" customHeight="1" x14ac:dyDescent="0.2">
      <c r="A400" s="148">
        <v>63</v>
      </c>
      <c r="B400" s="148" t="s">
        <v>645</v>
      </c>
      <c r="C400" s="148" t="s">
        <v>845</v>
      </c>
      <c r="D400" s="148" t="s">
        <v>831</v>
      </c>
      <c r="E400" s="153" t="s">
        <v>264</v>
      </c>
      <c r="F400" s="154">
        <v>51201</v>
      </c>
      <c r="G400" s="155">
        <v>500</v>
      </c>
      <c r="H400" s="156">
        <v>1</v>
      </c>
      <c r="I400" s="193" t="str">
        <f t="shared" si="45"/>
        <v>AFP</v>
      </c>
      <c r="J400" s="200">
        <v>1</v>
      </c>
      <c r="K400" s="195">
        <f t="shared" si="46"/>
        <v>75</v>
      </c>
      <c r="L400" s="195">
        <f t="shared" si="47"/>
        <v>5.0625</v>
      </c>
      <c r="M400" s="195">
        <f t="shared" si="48"/>
        <v>0</v>
      </c>
      <c r="N400" s="195">
        <f t="shared" si="49"/>
        <v>5.625</v>
      </c>
      <c r="O400" s="195">
        <f t="shared" si="50"/>
        <v>0</v>
      </c>
      <c r="P400" s="195">
        <f t="shared" si="51"/>
        <v>250</v>
      </c>
    </row>
    <row r="401" spans="1:16" ht="12.75" customHeight="1" x14ac:dyDescent="0.2">
      <c r="A401" s="148">
        <v>64</v>
      </c>
      <c r="B401" s="180" t="s">
        <v>935</v>
      </c>
      <c r="C401" s="180" t="s">
        <v>976</v>
      </c>
      <c r="D401" s="171" t="s">
        <v>831</v>
      </c>
      <c r="E401" s="181" t="s">
        <v>264</v>
      </c>
      <c r="F401" s="182">
        <v>51201</v>
      </c>
      <c r="G401" s="162">
        <v>500</v>
      </c>
      <c r="H401" s="179">
        <v>1</v>
      </c>
      <c r="I401" s="193" t="str">
        <f t="shared" si="45"/>
        <v>AFP</v>
      </c>
      <c r="J401" s="200">
        <v>1</v>
      </c>
      <c r="K401" s="195">
        <f t="shared" si="46"/>
        <v>75</v>
      </c>
      <c r="L401" s="195">
        <f t="shared" si="47"/>
        <v>5.0625</v>
      </c>
      <c r="M401" s="195">
        <f t="shared" si="48"/>
        <v>0</v>
      </c>
      <c r="N401" s="195">
        <f t="shared" si="49"/>
        <v>5.625</v>
      </c>
      <c r="O401" s="195">
        <f t="shared" si="50"/>
        <v>0</v>
      </c>
      <c r="P401" s="195">
        <f t="shared" si="51"/>
        <v>250</v>
      </c>
    </row>
    <row r="402" spans="1:16" ht="12.75" customHeight="1" x14ac:dyDescent="0.2">
      <c r="A402" s="148">
        <v>65</v>
      </c>
      <c r="B402" s="183" t="s">
        <v>67</v>
      </c>
      <c r="C402" s="184" t="s">
        <v>976</v>
      </c>
      <c r="D402" s="148" t="s">
        <v>831</v>
      </c>
      <c r="E402" s="168" t="s">
        <v>264</v>
      </c>
      <c r="F402" s="169">
        <v>51201</v>
      </c>
      <c r="G402" s="155">
        <v>500</v>
      </c>
      <c r="H402" s="156">
        <v>1</v>
      </c>
      <c r="I402" s="193" t="str">
        <f t="shared" si="45"/>
        <v>AFP</v>
      </c>
      <c r="J402" s="200">
        <v>1</v>
      </c>
      <c r="K402" s="195">
        <f t="shared" si="46"/>
        <v>75</v>
      </c>
      <c r="L402" s="195">
        <f t="shared" si="47"/>
        <v>5.0625</v>
      </c>
      <c r="M402" s="195">
        <f t="shared" si="48"/>
        <v>0</v>
      </c>
      <c r="N402" s="195">
        <f t="shared" si="49"/>
        <v>5.625</v>
      </c>
      <c r="O402" s="195">
        <f t="shared" si="50"/>
        <v>0</v>
      </c>
      <c r="P402" s="195">
        <f t="shared" si="51"/>
        <v>250</v>
      </c>
    </row>
    <row r="403" spans="1:16" ht="12.75" customHeight="1" x14ac:dyDescent="0.2">
      <c r="A403" s="148">
        <v>66</v>
      </c>
      <c r="B403" s="148" t="s">
        <v>942</v>
      </c>
      <c r="C403" s="148" t="s">
        <v>943</v>
      </c>
      <c r="D403" s="148" t="s">
        <v>831</v>
      </c>
      <c r="E403" s="153" t="s">
        <v>264</v>
      </c>
      <c r="F403" s="154">
        <v>51201</v>
      </c>
      <c r="G403" s="155">
        <v>400</v>
      </c>
      <c r="H403" s="156">
        <v>1</v>
      </c>
      <c r="I403" s="193" t="str">
        <f t="shared" si="45"/>
        <v>AFP</v>
      </c>
      <c r="J403" s="200">
        <v>1</v>
      </c>
      <c r="K403" s="195">
        <f t="shared" si="46"/>
        <v>60</v>
      </c>
      <c r="L403" s="195">
        <f t="shared" si="47"/>
        <v>4.0500000000000007</v>
      </c>
      <c r="M403" s="195">
        <f t="shared" si="48"/>
        <v>0</v>
      </c>
      <c r="N403" s="195">
        <f t="shared" si="49"/>
        <v>4.5</v>
      </c>
      <c r="O403" s="195">
        <f>IF(H403=3,K403*O399,0)</f>
        <v>0</v>
      </c>
      <c r="P403" s="195">
        <f t="shared" si="51"/>
        <v>200</v>
      </c>
    </row>
    <row r="404" spans="1:16" ht="12.75" customHeight="1" x14ac:dyDescent="0.2">
      <c r="A404" s="148">
        <v>67</v>
      </c>
      <c r="B404" s="148" t="s">
        <v>590</v>
      </c>
      <c r="C404" s="148" t="s">
        <v>591</v>
      </c>
      <c r="D404" s="148" t="s">
        <v>831</v>
      </c>
      <c r="E404" s="153" t="s">
        <v>264</v>
      </c>
      <c r="F404" s="154">
        <v>51201</v>
      </c>
      <c r="G404" s="155">
        <v>465</v>
      </c>
      <c r="H404" s="156">
        <v>1</v>
      </c>
      <c r="I404" s="193" t="str">
        <f t="shared" si="45"/>
        <v>AFP</v>
      </c>
      <c r="J404" s="200">
        <v>1</v>
      </c>
      <c r="K404" s="195">
        <f t="shared" si="46"/>
        <v>69.75</v>
      </c>
      <c r="L404" s="195">
        <f t="shared" si="47"/>
        <v>4.7081249999999999</v>
      </c>
      <c r="M404" s="195">
        <f t="shared" si="48"/>
        <v>0</v>
      </c>
      <c r="N404" s="195">
        <f t="shared" si="49"/>
        <v>5.2312500000000002</v>
      </c>
      <c r="O404" s="195">
        <f>IF(H404=3,K404*O400,0)</f>
        <v>0</v>
      </c>
      <c r="P404" s="195">
        <f t="shared" si="51"/>
        <v>232.5</v>
      </c>
    </row>
    <row r="405" spans="1:16" ht="12.75" customHeight="1" x14ac:dyDescent="0.2">
      <c r="A405" s="148">
        <v>68</v>
      </c>
      <c r="B405" s="148" t="s">
        <v>21</v>
      </c>
      <c r="C405" s="148" t="s">
        <v>591</v>
      </c>
      <c r="D405" s="148" t="s">
        <v>831</v>
      </c>
      <c r="E405" s="153" t="s">
        <v>264</v>
      </c>
      <c r="F405" s="154">
        <v>51201</v>
      </c>
      <c r="G405" s="155">
        <v>465</v>
      </c>
      <c r="H405" s="156">
        <v>1</v>
      </c>
      <c r="I405" s="193" t="str">
        <f t="shared" si="45"/>
        <v>AFP</v>
      </c>
      <c r="J405" s="200">
        <v>1</v>
      </c>
      <c r="K405" s="195">
        <f t="shared" si="46"/>
        <v>69.75</v>
      </c>
      <c r="L405" s="195">
        <f t="shared" si="47"/>
        <v>4.7081249999999999</v>
      </c>
      <c r="M405" s="195">
        <f t="shared" si="48"/>
        <v>0</v>
      </c>
      <c r="N405" s="195">
        <f t="shared" si="49"/>
        <v>5.2312500000000002</v>
      </c>
      <c r="O405" s="195">
        <f t="shared" si="50"/>
        <v>0</v>
      </c>
      <c r="P405" s="195">
        <f t="shared" si="51"/>
        <v>232.5</v>
      </c>
    </row>
    <row r="406" spans="1:16" ht="12.75" customHeight="1" x14ac:dyDescent="0.2">
      <c r="A406" s="148">
        <v>69</v>
      </c>
      <c r="B406" s="148" t="s">
        <v>22</v>
      </c>
      <c r="C406" s="148" t="s">
        <v>591</v>
      </c>
      <c r="D406" s="148" t="s">
        <v>831</v>
      </c>
      <c r="E406" s="153" t="s">
        <v>264</v>
      </c>
      <c r="F406" s="154">
        <v>51201</v>
      </c>
      <c r="G406" s="155">
        <v>465</v>
      </c>
      <c r="H406" s="156">
        <v>1</v>
      </c>
      <c r="I406" s="193" t="str">
        <f t="shared" si="45"/>
        <v>AFP</v>
      </c>
      <c r="J406" s="200">
        <v>1</v>
      </c>
      <c r="K406" s="195">
        <f t="shared" si="46"/>
        <v>69.75</v>
      </c>
      <c r="L406" s="195">
        <f t="shared" si="47"/>
        <v>4.7081249999999999</v>
      </c>
      <c r="M406" s="195">
        <f t="shared" si="48"/>
        <v>0</v>
      </c>
      <c r="N406" s="195">
        <f t="shared" si="49"/>
        <v>5.2312500000000002</v>
      </c>
      <c r="O406" s="195">
        <f t="shared" si="50"/>
        <v>0</v>
      </c>
      <c r="P406" s="195">
        <f t="shared" si="51"/>
        <v>232.5</v>
      </c>
    </row>
    <row r="407" spans="1:16" ht="12.75" customHeight="1" x14ac:dyDescent="0.2">
      <c r="A407" s="148">
        <v>70</v>
      </c>
      <c r="B407" s="148" t="s">
        <v>627</v>
      </c>
      <c r="C407" s="148" t="s">
        <v>669</v>
      </c>
      <c r="D407" s="148" t="s">
        <v>831</v>
      </c>
      <c r="E407" s="153" t="s">
        <v>264</v>
      </c>
      <c r="F407" s="154">
        <v>51201</v>
      </c>
      <c r="G407" s="155">
        <v>350</v>
      </c>
      <c r="H407" s="156">
        <v>1</v>
      </c>
      <c r="I407" s="193" t="str">
        <f t="shared" si="45"/>
        <v>AFP</v>
      </c>
      <c r="J407" s="200">
        <v>1</v>
      </c>
      <c r="K407" s="195">
        <f t="shared" si="46"/>
        <v>52.5</v>
      </c>
      <c r="L407" s="195">
        <f t="shared" si="47"/>
        <v>3.5437500000000002</v>
      </c>
      <c r="M407" s="195">
        <f t="shared" si="48"/>
        <v>0</v>
      </c>
      <c r="N407" s="195">
        <f t="shared" si="49"/>
        <v>3.9375</v>
      </c>
      <c r="O407" s="195">
        <f t="shared" si="50"/>
        <v>0</v>
      </c>
      <c r="P407" s="195">
        <f t="shared" si="51"/>
        <v>175</v>
      </c>
    </row>
    <row r="408" spans="1:16" ht="12.75" customHeight="1" x14ac:dyDescent="0.2">
      <c r="A408" s="148">
        <v>71</v>
      </c>
      <c r="B408" s="148" t="s">
        <v>628</v>
      </c>
      <c r="C408" s="148" t="s">
        <v>669</v>
      </c>
      <c r="D408" s="148" t="s">
        <v>831</v>
      </c>
      <c r="E408" s="153" t="s">
        <v>264</v>
      </c>
      <c r="F408" s="154">
        <v>51201</v>
      </c>
      <c r="G408" s="155">
        <v>350</v>
      </c>
      <c r="H408" s="156">
        <v>1</v>
      </c>
      <c r="I408" s="193" t="str">
        <f t="shared" si="45"/>
        <v>AFP</v>
      </c>
      <c r="J408" s="200">
        <v>1</v>
      </c>
      <c r="K408" s="195">
        <f t="shared" si="46"/>
        <v>52.5</v>
      </c>
      <c r="L408" s="195">
        <f t="shared" si="47"/>
        <v>3.5437500000000002</v>
      </c>
      <c r="M408" s="195">
        <f t="shared" si="48"/>
        <v>0</v>
      </c>
      <c r="N408" s="195">
        <f t="shared" si="49"/>
        <v>3.9375</v>
      </c>
      <c r="O408" s="195">
        <f t="shared" si="50"/>
        <v>0</v>
      </c>
      <c r="P408" s="195">
        <f t="shared" si="51"/>
        <v>175</v>
      </c>
    </row>
    <row r="409" spans="1:16" ht="12.75" customHeight="1" x14ac:dyDescent="0.2">
      <c r="A409" s="148">
        <v>72</v>
      </c>
      <c r="B409" s="148" t="s">
        <v>944</v>
      </c>
      <c r="C409" s="148" t="s">
        <v>656</v>
      </c>
      <c r="D409" s="148" t="s">
        <v>831</v>
      </c>
      <c r="E409" s="153" t="s">
        <v>264</v>
      </c>
      <c r="F409" s="154">
        <v>51201</v>
      </c>
      <c r="G409" s="155">
        <v>400</v>
      </c>
      <c r="H409" s="156">
        <v>1</v>
      </c>
      <c r="I409" s="193" t="str">
        <f t="shared" si="45"/>
        <v>AFP</v>
      </c>
      <c r="J409" s="200">
        <v>1</v>
      </c>
      <c r="K409" s="195">
        <f t="shared" si="46"/>
        <v>60</v>
      </c>
      <c r="L409" s="195">
        <f t="shared" si="47"/>
        <v>4.0500000000000007</v>
      </c>
      <c r="M409" s="195">
        <f t="shared" si="48"/>
        <v>0</v>
      </c>
      <c r="N409" s="195">
        <f t="shared" si="49"/>
        <v>4.5</v>
      </c>
      <c r="O409" s="195">
        <f t="shared" si="50"/>
        <v>0</v>
      </c>
      <c r="P409" s="195">
        <f t="shared" si="51"/>
        <v>200</v>
      </c>
    </row>
    <row r="410" spans="1:16" ht="12.75" customHeight="1" x14ac:dyDescent="0.2">
      <c r="A410" s="148">
        <v>73</v>
      </c>
      <c r="B410" s="148" t="s">
        <v>614</v>
      </c>
      <c r="C410" s="148" t="s">
        <v>656</v>
      </c>
      <c r="D410" s="148" t="s">
        <v>831</v>
      </c>
      <c r="E410" s="153" t="s">
        <v>264</v>
      </c>
      <c r="F410" s="154">
        <v>51201</v>
      </c>
      <c r="G410" s="155">
        <v>450</v>
      </c>
      <c r="H410" s="156">
        <v>1</v>
      </c>
      <c r="I410" s="193" t="str">
        <f t="shared" si="45"/>
        <v>AFP</v>
      </c>
      <c r="J410" s="200">
        <v>1</v>
      </c>
      <c r="K410" s="195">
        <f t="shared" si="46"/>
        <v>67.5</v>
      </c>
      <c r="L410" s="195">
        <f t="shared" si="47"/>
        <v>4.5562500000000004</v>
      </c>
      <c r="M410" s="195">
        <f t="shared" si="48"/>
        <v>0</v>
      </c>
      <c r="N410" s="195">
        <f t="shared" si="49"/>
        <v>5.0625</v>
      </c>
      <c r="O410" s="195">
        <f t="shared" si="50"/>
        <v>0</v>
      </c>
      <c r="P410" s="195">
        <f t="shared" si="51"/>
        <v>225</v>
      </c>
    </row>
    <row r="411" spans="1:16" ht="12.75" customHeight="1" x14ac:dyDescent="0.2">
      <c r="A411" s="148">
        <v>74</v>
      </c>
      <c r="B411" s="148" t="s">
        <v>698</v>
      </c>
      <c r="C411" s="148" t="s">
        <v>844</v>
      </c>
      <c r="D411" s="148" t="s">
        <v>831</v>
      </c>
      <c r="E411" s="153" t="s">
        <v>264</v>
      </c>
      <c r="F411" s="154">
        <v>51201</v>
      </c>
      <c r="G411" s="155">
        <v>325</v>
      </c>
      <c r="H411" s="156">
        <v>1</v>
      </c>
      <c r="I411" s="193" t="str">
        <f t="shared" si="45"/>
        <v>AFP</v>
      </c>
      <c r="J411" s="200">
        <v>1</v>
      </c>
      <c r="K411" s="195">
        <f t="shared" si="46"/>
        <v>48.75</v>
      </c>
      <c r="L411" s="195">
        <f t="shared" si="47"/>
        <v>3.2906250000000004</v>
      </c>
      <c r="M411" s="195">
        <f t="shared" si="48"/>
        <v>0</v>
      </c>
      <c r="N411" s="195">
        <f t="shared" si="49"/>
        <v>3.65625</v>
      </c>
      <c r="O411" s="195">
        <f t="shared" si="50"/>
        <v>0</v>
      </c>
      <c r="P411" s="195">
        <f t="shared" si="51"/>
        <v>162.5</v>
      </c>
    </row>
    <row r="412" spans="1:16" ht="12.75" customHeight="1" x14ac:dyDescent="0.2">
      <c r="A412" s="148">
        <v>75</v>
      </c>
      <c r="B412" s="148" t="s">
        <v>611</v>
      </c>
      <c r="C412" s="148" t="s">
        <v>844</v>
      </c>
      <c r="D412" s="148" t="s">
        <v>831</v>
      </c>
      <c r="E412" s="153" t="s">
        <v>264</v>
      </c>
      <c r="F412" s="154">
        <v>51201</v>
      </c>
      <c r="G412" s="155">
        <v>325</v>
      </c>
      <c r="H412" s="156">
        <v>1</v>
      </c>
      <c r="I412" s="193" t="str">
        <f t="shared" si="45"/>
        <v>AFP</v>
      </c>
      <c r="J412" s="200">
        <v>1</v>
      </c>
      <c r="K412" s="195">
        <f t="shared" si="46"/>
        <v>48.75</v>
      </c>
      <c r="L412" s="195">
        <f t="shared" si="47"/>
        <v>3.2906250000000004</v>
      </c>
      <c r="M412" s="195">
        <f t="shared" si="48"/>
        <v>0</v>
      </c>
      <c r="N412" s="195">
        <f t="shared" si="49"/>
        <v>3.65625</v>
      </c>
      <c r="O412" s="195">
        <f t="shared" si="50"/>
        <v>0</v>
      </c>
      <c r="P412" s="195">
        <f t="shared" si="51"/>
        <v>162.5</v>
      </c>
    </row>
    <row r="413" spans="1:16" ht="12.75" customHeight="1" x14ac:dyDescent="0.2">
      <c r="A413" s="148">
        <v>76</v>
      </c>
      <c r="B413" s="148" t="s">
        <v>652</v>
      </c>
      <c r="C413" s="148" t="s">
        <v>756</v>
      </c>
      <c r="D413" s="148" t="s">
        <v>831</v>
      </c>
      <c r="E413" s="153" t="s">
        <v>264</v>
      </c>
      <c r="F413" s="154">
        <v>51201</v>
      </c>
      <c r="G413" s="155">
        <v>270</v>
      </c>
      <c r="H413" s="156">
        <v>1</v>
      </c>
      <c r="I413" s="193" t="str">
        <f t="shared" si="45"/>
        <v>AFP</v>
      </c>
      <c r="J413" s="200">
        <v>1</v>
      </c>
      <c r="K413" s="195">
        <f t="shared" si="46"/>
        <v>40.5</v>
      </c>
      <c r="L413" s="195">
        <f t="shared" si="47"/>
        <v>2.7337500000000001</v>
      </c>
      <c r="M413" s="195">
        <f t="shared" si="48"/>
        <v>0</v>
      </c>
      <c r="N413" s="195">
        <f t="shared" si="49"/>
        <v>3.0375000000000001</v>
      </c>
      <c r="O413" s="195">
        <f t="shared" si="50"/>
        <v>0</v>
      </c>
      <c r="P413" s="195">
        <f t="shared" si="51"/>
        <v>135</v>
      </c>
    </row>
    <row r="414" spans="1:16" ht="12.75" customHeight="1" x14ac:dyDescent="0.2">
      <c r="A414" s="148">
        <v>77</v>
      </c>
      <c r="B414" s="148" t="s">
        <v>850</v>
      </c>
      <c r="C414" s="148" t="s">
        <v>756</v>
      </c>
      <c r="D414" s="148" t="s">
        <v>831</v>
      </c>
      <c r="E414" s="153" t="s">
        <v>264</v>
      </c>
      <c r="F414" s="154">
        <v>51201</v>
      </c>
      <c r="G414" s="155">
        <v>270</v>
      </c>
      <c r="H414" s="156">
        <v>1</v>
      </c>
      <c r="I414" s="193" t="str">
        <f t="shared" ref="I414:I478" si="52">VLOOKUP(H414,$BE$1:$BF$4,2)</f>
        <v>AFP</v>
      </c>
      <c r="J414" s="200">
        <v>1</v>
      </c>
      <c r="K414" s="195">
        <f t="shared" si="46"/>
        <v>40.5</v>
      </c>
      <c r="L414" s="195">
        <f t="shared" si="47"/>
        <v>2.7337500000000001</v>
      </c>
      <c r="M414" s="195">
        <f t="shared" si="48"/>
        <v>0</v>
      </c>
      <c r="N414" s="195">
        <f t="shared" si="49"/>
        <v>3.0375000000000001</v>
      </c>
      <c r="O414" s="195">
        <f t="shared" ref="O414:O477" si="53">IF(H414=3,K414*O412,0)</f>
        <v>0</v>
      </c>
      <c r="P414" s="195">
        <f t="shared" si="51"/>
        <v>135</v>
      </c>
    </row>
    <row r="415" spans="1:16" ht="12.75" customHeight="1" x14ac:dyDescent="0.2">
      <c r="A415" s="148">
        <v>78</v>
      </c>
      <c r="B415" s="148" t="s">
        <v>762</v>
      </c>
      <c r="C415" s="148" t="s">
        <v>756</v>
      </c>
      <c r="D415" s="148" t="s">
        <v>831</v>
      </c>
      <c r="E415" s="153" t="s">
        <v>264</v>
      </c>
      <c r="F415" s="154">
        <v>51201</v>
      </c>
      <c r="G415" s="155">
        <v>270</v>
      </c>
      <c r="H415" s="156">
        <v>1</v>
      </c>
      <c r="I415" s="193" t="str">
        <f t="shared" si="52"/>
        <v>AFP</v>
      </c>
      <c r="J415" s="200">
        <v>1</v>
      </c>
      <c r="K415" s="195">
        <f t="shared" ref="K415:K479" si="54">IF(J415=1,(G415/2)*0.3,0)</f>
        <v>40.5</v>
      </c>
      <c r="L415" s="195">
        <f t="shared" ref="L415:L479" si="55">IF(H415=1,K415*$L$7,0)</f>
        <v>2.7337500000000001</v>
      </c>
      <c r="M415" s="195">
        <f t="shared" ref="M415:M479" si="56">IF(H415=2,K415*$M$7,0)</f>
        <v>0</v>
      </c>
      <c r="N415" s="195">
        <f t="shared" ref="N415:N479" si="57">K415*$N$7</f>
        <v>3.0375000000000001</v>
      </c>
      <c r="O415" s="195">
        <f t="shared" si="53"/>
        <v>0</v>
      </c>
      <c r="P415" s="195">
        <f t="shared" ref="P415:P479" si="58">IF(J415=1,G415/2,0)</f>
        <v>135</v>
      </c>
    </row>
    <row r="416" spans="1:16" ht="12.75" customHeight="1" x14ac:dyDescent="0.2">
      <c r="A416" s="148">
        <v>79</v>
      </c>
      <c r="B416" s="148" t="s">
        <v>630</v>
      </c>
      <c r="C416" s="148" t="s">
        <v>756</v>
      </c>
      <c r="D416" s="148" t="s">
        <v>831</v>
      </c>
      <c r="E416" s="153" t="s">
        <v>264</v>
      </c>
      <c r="F416" s="154">
        <v>51201</v>
      </c>
      <c r="G416" s="155">
        <v>270</v>
      </c>
      <c r="H416" s="156">
        <v>1</v>
      </c>
      <c r="I416" s="193" t="str">
        <f t="shared" si="52"/>
        <v>AFP</v>
      </c>
      <c r="J416" s="200">
        <v>1</v>
      </c>
      <c r="K416" s="195">
        <f t="shared" si="54"/>
        <v>40.5</v>
      </c>
      <c r="L416" s="195">
        <f t="shared" si="55"/>
        <v>2.7337500000000001</v>
      </c>
      <c r="M416" s="195">
        <f t="shared" si="56"/>
        <v>0</v>
      </c>
      <c r="N416" s="195">
        <f t="shared" si="57"/>
        <v>3.0375000000000001</v>
      </c>
      <c r="O416" s="195">
        <f t="shared" si="53"/>
        <v>0</v>
      </c>
      <c r="P416" s="195">
        <f t="shared" si="58"/>
        <v>135</v>
      </c>
    </row>
    <row r="417" spans="1:16" ht="12.75" customHeight="1" x14ac:dyDescent="0.2">
      <c r="A417" s="148">
        <v>80</v>
      </c>
      <c r="B417" s="148" t="s">
        <v>759</v>
      </c>
      <c r="C417" s="148" t="s">
        <v>756</v>
      </c>
      <c r="D417" s="148" t="s">
        <v>831</v>
      </c>
      <c r="E417" s="153" t="s">
        <v>264</v>
      </c>
      <c r="F417" s="154">
        <v>51201</v>
      </c>
      <c r="G417" s="155">
        <v>270</v>
      </c>
      <c r="H417" s="156">
        <v>1</v>
      </c>
      <c r="I417" s="193" t="str">
        <f t="shared" si="52"/>
        <v>AFP</v>
      </c>
      <c r="J417" s="200">
        <v>1</v>
      </c>
      <c r="K417" s="195">
        <f t="shared" si="54"/>
        <v>40.5</v>
      </c>
      <c r="L417" s="195">
        <f t="shared" si="55"/>
        <v>2.7337500000000001</v>
      </c>
      <c r="M417" s="195">
        <f t="shared" si="56"/>
        <v>0</v>
      </c>
      <c r="N417" s="195">
        <f t="shared" si="57"/>
        <v>3.0375000000000001</v>
      </c>
      <c r="O417" s="195">
        <f t="shared" si="53"/>
        <v>0</v>
      </c>
      <c r="P417" s="195">
        <f t="shared" si="58"/>
        <v>135</v>
      </c>
    </row>
    <row r="418" spans="1:16" ht="12.75" customHeight="1" x14ac:dyDescent="0.2">
      <c r="A418" s="148">
        <v>81</v>
      </c>
      <c r="B418" s="148" t="s">
        <v>636</v>
      </c>
      <c r="C418" s="148" t="s">
        <v>756</v>
      </c>
      <c r="D418" s="148" t="s">
        <v>831</v>
      </c>
      <c r="E418" s="153" t="s">
        <v>264</v>
      </c>
      <c r="F418" s="154">
        <v>51201</v>
      </c>
      <c r="G418" s="155">
        <v>270</v>
      </c>
      <c r="H418" s="156">
        <v>1</v>
      </c>
      <c r="I418" s="193" t="str">
        <f t="shared" si="52"/>
        <v>AFP</v>
      </c>
      <c r="J418" s="200">
        <v>1</v>
      </c>
      <c r="K418" s="195">
        <f t="shared" si="54"/>
        <v>40.5</v>
      </c>
      <c r="L418" s="195">
        <f t="shared" si="55"/>
        <v>2.7337500000000001</v>
      </c>
      <c r="M418" s="195">
        <f t="shared" si="56"/>
        <v>0</v>
      </c>
      <c r="N418" s="195">
        <f t="shared" si="57"/>
        <v>3.0375000000000001</v>
      </c>
      <c r="O418" s="195">
        <f t="shared" si="53"/>
        <v>0</v>
      </c>
      <c r="P418" s="195">
        <f t="shared" si="58"/>
        <v>135</v>
      </c>
    </row>
    <row r="419" spans="1:16" ht="12.75" customHeight="1" x14ac:dyDescent="0.2">
      <c r="A419" s="148">
        <v>82</v>
      </c>
      <c r="B419" s="148" t="s">
        <v>631</v>
      </c>
      <c r="C419" s="148" t="s">
        <v>756</v>
      </c>
      <c r="D419" s="148" t="s">
        <v>831</v>
      </c>
      <c r="E419" s="153" t="s">
        <v>264</v>
      </c>
      <c r="F419" s="154">
        <v>51201</v>
      </c>
      <c r="G419" s="155">
        <v>270</v>
      </c>
      <c r="H419" s="156">
        <v>1</v>
      </c>
      <c r="I419" s="193" t="str">
        <f t="shared" si="52"/>
        <v>AFP</v>
      </c>
      <c r="J419" s="200">
        <v>1</v>
      </c>
      <c r="K419" s="195">
        <f t="shared" si="54"/>
        <v>40.5</v>
      </c>
      <c r="L419" s="195">
        <f t="shared" si="55"/>
        <v>2.7337500000000001</v>
      </c>
      <c r="M419" s="195">
        <f t="shared" si="56"/>
        <v>0</v>
      </c>
      <c r="N419" s="195">
        <f t="shared" si="57"/>
        <v>3.0375000000000001</v>
      </c>
      <c r="O419" s="195">
        <f t="shared" si="53"/>
        <v>0</v>
      </c>
      <c r="P419" s="195">
        <f t="shared" si="58"/>
        <v>135</v>
      </c>
    </row>
    <row r="420" spans="1:16" ht="12.75" customHeight="1" x14ac:dyDescent="0.2">
      <c r="A420" s="148">
        <v>83</v>
      </c>
      <c r="B420" s="148" t="s">
        <v>638</v>
      </c>
      <c r="C420" s="148" t="s">
        <v>756</v>
      </c>
      <c r="D420" s="148" t="s">
        <v>831</v>
      </c>
      <c r="E420" s="153" t="s">
        <v>264</v>
      </c>
      <c r="F420" s="154">
        <v>51201</v>
      </c>
      <c r="G420" s="155">
        <v>270</v>
      </c>
      <c r="H420" s="156">
        <v>1</v>
      </c>
      <c r="I420" s="193" t="str">
        <f t="shared" si="52"/>
        <v>AFP</v>
      </c>
      <c r="J420" s="200">
        <v>1</v>
      </c>
      <c r="K420" s="195">
        <f t="shared" si="54"/>
        <v>40.5</v>
      </c>
      <c r="L420" s="195">
        <f t="shared" si="55"/>
        <v>2.7337500000000001</v>
      </c>
      <c r="M420" s="195">
        <f t="shared" si="56"/>
        <v>0</v>
      </c>
      <c r="N420" s="195">
        <f t="shared" si="57"/>
        <v>3.0375000000000001</v>
      </c>
      <c r="O420" s="195">
        <f t="shared" si="53"/>
        <v>0</v>
      </c>
      <c r="P420" s="195">
        <f t="shared" si="58"/>
        <v>135</v>
      </c>
    </row>
    <row r="421" spans="1:16" ht="12.75" customHeight="1" x14ac:dyDescent="0.2">
      <c r="A421" s="148">
        <v>84</v>
      </c>
      <c r="B421" s="148" t="s">
        <v>633</v>
      </c>
      <c r="C421" s="148" t="s">
        <v>756</v>
      </c>
      <c r="D421" s="148" t="s">
        <v>831</v>
      </c>
      <c r="E421" s="153" t="s">
        <v>264</v>
      </c>
      <c r="F421" s="154">
        <v>51201</v>
      </c>
      <c r="G421" s="155">
        <v>270</v>
      </c>
      <c r="H421" s="156">
        <v>1</v>
      </c>
      <c r="I421" s="193" t="str">
        <f t="shared" si="52"/>
        <v>AFP</v>
      </c>
      <c r="J421" s="200">
        <v>1</v>
      </c>
      <c r="K421" s="195">
        <f t="shared" si="54"/>
        <v>40.5</v>
      </c>
      <c r="L421" s="195">
        <f t="shared" si="55"/>
        <v>2.7337500000000001</v>
      </c>
      <c r="M421" s="195">
        <f t="shared" si="56"/>
        <v>0</v>
      </c>
      <c r="N421" s="195">
        <f t="shared" si="57"/>
        <v>3.0375000000000001</v>
      </c>
      <c r="O421" s="195">
        <f t="shared" si="53"/>
        <v>0</v>
      </c>
      <c r="P421" s="195">
        <f t="shared" si="58"/>
        <v>135</v>
      </c>
    </row>
    <row r="422" spans="1:16" ht="12.75" customHeight="1" x14ac:dyDescent="0.2">
      <c r="A422" s="148">
        <v>85</v>
      </c>
      <c r="B422" s="148" t="s">
        <v>635</v>
      </c>
      <c r="C422" s="148" t="s">
        <v>756</v>
      </c>
      <c r="D422" s="148" t="s">
        <v>831</v>
      </c>
      <c r="E422" s="153" t="s">
        <v>264</v>
      </c>
      <c r="F422" s="154">
        <v>51201</v>
      </c>
      <c r="G422" s="155">
        <v>270</v>
      </c>
      <c r="H422" s="156">
        <v>1</v>
      </c>
      <c r="I422" s="193" t="str">
        <f t="shared" si="52"/>
        <v>AFP</v>
      </c>
      <c r="J422" s="200">
        <v>1</v>
      </c>
      <c r="K422" s="195">
        <f t="shared" si="54"/>
        <v>40.5</v>
      </c>
      <c r="L422" s="195">
        <f t="shared" si="55"/>
        <v>2.7337500000000001</v>
      </c>
      <c r="M422" s="195">
        <f t="shared" si="56"/>
        <v>0</v>
      </c>
      <c r="N422" s="195">
        <f t="shared" si="57"/>
        <v>3.0375000000000001</v>
      </c>
      <c r="O422" s="195">
        <f t="shared" si="53"/>
        <v>0</v>
      </c>
      <c r="P422" s="195">
        <f t="shared" si="58"/>
        <v>135</v>
      </c>
    </row>
    <row r="423" spans="1:16" ht="12.75" customHeight="1" x14ac:dyDescent="0.2">
      <c r="A423" s="148">
        <v>86</v>
      </c>
      <c r="B423" s="148" t="s">
        <v>632</v>
      </c>
      <c r="C423" s="148" t="s">
        <v>756</v>
      </c>
      <c r="D423" s="148" t="s">
        <v>831</v>
      </c>
      <c r="E423" s="153" t="s">
        <v>264</v>
      </c>
      <c r="F423" s="154">
        <v>51201</v>
      </c>
      <c r="G423" s="155">
        <v>270</v>
      </c>
      <c r="H423" s="156">
        <v>1</v>
      </c>
      <c r="I423" s="193" t="str">
        <f t="shared" si="52"/>
        <v>AFP</v>
      </c>
      <c r="J423" s="200">
        <v>1</v>
      </c>
      <c r="K423" s="195">
        <f t="shared" si="54"/>
        <v>40.5</v>
      </c>
      <c r="L423" s="195">
        <f t="shared" si="55"/>
        <v>2.7337500000000001</v>
      </c>
      <c r="M423" s="195">
        <f t="shared" si="56"/>
        <v>0</v>
      </c>
      <c r="N423" s="195">
        <f t="shared" si="57"/>
        <v>3.0375000000000001</v>
      </c>
      <c r="O423" s="195">
        <f t="shared" si="53"/>
        <v>0</v>
      </c>
      <c r="P423" s="195">
        <f t="shared" si="58"/>
        <v>135</v>
      </c>
    </row>
    <row r="424" spans="1:16" ht="12.75" customHeight="1" x14ac:dyDescent="0.2">
      <c r="A424" s="148">
        <v>87</v>
      </c>
      <c r="B424" s="148" t="s">
        <v>629</v>
      </c>
      <c r="C424" s="148" t="s">
        <v>756</v>
      </c>
      <c r="D424" s="148" t="s">
        <v>831</v>
      </c>
      <c r="E424" s="153" t="s">
        <v>264</v>
      </c>
      <c r="F424" s="154">
        <v>51201</v>
      </c>
      <c r="G424" s="155">
        <v>270</v>
      </c>
      <c r="H424" s="156">
        <v>1</v>
      </c>
      <c r="I424" s="193" t="str">
        <f t="shared" si="52"/>
        <v>AFP</v>
      </c>
      <c r="J424" s="200">
        <v>1</v>
      </c>
      <c r="K424" s="195">
        <f t="shared" si="54"/>
        <v>40.5</v>
      </c>
      <c r="L424" s="195">
        <f t="shared" si="55"/>
        <v>2.7337500000000001</v>
      </c>
      <c r="M424" s="195">
        <f t="shared" si="56"/>
        <v>0</v>
      </c>
      <c r="N424" s="195">
        <f t="shared" si="57"/>
        <v>3.0375000000000001</v>
      </c>
      <c r="O424" s="195">
        <f t="shared" si="53"/>
        <v>0</v>
      </c>
      <c r="P424" s="195">
        <f t="shared" si="58"/>
        <v>135</v>
      </c>
    </row>
    <row r="425" spans="1:16" ht="12.75" customHeight="1" x14ac:dyDescent="0.2">
      <c r="A425" s="148">
        <v>88</v>
      </c>
      <c r="B425" s="148" t="s">
        <v>637</v>
      </c>
      <c r="C425" s="148" t="s">
        <v>756</v>
      </c>
      <c r="D425" s="148" t="s">
        <v>831</v>
      </c>
      <c r="E425" s="153" t="s">
        <v>264</v>
      </c>
      <c r="F425" s="154">
        <v>51201</v>
      </c>
      <c r="G425" s="155">
        <v>270</v>
      </c>
      <c r="H425" s="156">
        <v>1</v>
      </c>
      <c r="I425" s="193" t="str">
        <f t="shared" si="52"/>
        <v>AFP</v>
      </c>
      <c r="J425" s="200">
        <v>1</v>
      </c>
      <c r="K425" s="195">
        <f t="shared" si="54"/>
        <v>40.5</v>
      </c>
      <c r="L425" s="195">
        <f t="shared" si="55"/>
        <v>2.7337500000000001</v>
      </c>
      <c r="M425" s="195">
        <f t="shared" si="56"/>
        <v>0</v>
      </c>
      <c r="N425" s="195">
        <f t="shared" si="57"/>
        <v>3.0375000000000001</v>
      </c>
      <c r="O425" s="195">
        <f t="shared" si="53"/>
        <v>0</v>
      </c>
      <c r="P425" s="195">
        <f t="shared" si="58"/>
        <v>135</v>
      </c>
    </row>
    <row r="426" spans="1:16" ht="12.75" customHeight="1" x14ac:dyDescent="0.2">
      <c r="A426" s="148">
        <v>89</v>
      </c>
      <c r="B426" s="148" t="s">
        <v>639</v>
      </c>
      <c r="C426" s="148" t="s">
        <v>756</v>
      </c>
      <c r="D426" s="148" t="s">
        <v>831</v>
      </c>
      <c r="E426" s="153" t="s">
        <v>264</v>
      </c>
      <c r="F426" s="154">
        <v>51201</v>
      </c>
      <c r="G426" s="155">
        <v>270</v>
      </c>
      <c r="H426" s="156">
        <v>1</v>
      </c>
      <c r="I426" s="193" t="str">
        <f t="shared" si="52"/>
        <v>AFP</v>
      </c>
      <c r="J426" s="200">
        <v>1</v>
      </c>
      <c r="K426" s="195">
        <f t="shared" si="54"/>
        <v>40.5</v>
      </c>
      <c r="L426" s="195">
        <f t="shared" si="55"/>
        <v>2.7337500000000001</v>
      </c>
      <c r="M426" s="195">
        <f t="shared" si="56"/>
        <v>0</v>
      </c>
      <c r="N426" s="195">
        <f t="shared" si="57"/>
        <v>3.0375000000000001</v>
      </c>
      <c r="O426" s="195">
        <f t="shared" si="53"/>
        <v>0</v>
      </c>
      <c r="P426" s="195">
        <f t="shared" si="58"/>
        <v>135</v>
      </c>
    </row>
    <row r="427" spans="1:16" ht="12.75" customHeight="1" x14ac:dyDescent="0.2">
      <c r="A427" s="148">
        <v>90</v>
      </c>
      <c r="B427" s="148" t="s">
        <v>760</v>
      </c>
      <c r="C427" s="148" t="s">
        <v>756</v>
      </c>
      <c r="D427" s="148" t="s">
        <v>831</v>
      </c>
      <c r="E427" s="153" t="s">
        <v>264</v>
      </c>
      <c r="F427" s="154">
        <v>51201</v>
      </c>
      <c r="G427" s="155">
        <v>270</v>
      </c>
      <c r="H427" s="156">
        <v>1</v>
      </c>
      <c r="I427" s="193" t="str">
        <f t="shared" si="52"/>
        <v>AFP</v>
      </c>
      <c r="J427" s="200">
        <v>1</v>
      </c>
      <c r="K427" s="195">
        <f t="shared" si="54"/>
        <v>40.5</v>
      </c>
      <c r="L427" s="195">
        <f t="shared" si="55"/>
        <v>2.7337500000000001</v>
      </c>
      <c r="M427" s="195">
        <f t="shared" si="56"/>
        <v>0</v>
      </c>
      <c r="N427" s="195">
        <f t="shared" si="57"/>
        <v>3.0375000000000001</v>
      </c>
      <c r="O427" s="195">
        <f t="shared" si="53"/>
        <v>0</v>
      </c>
      <c r="P427" s="195">
        <f t="shared" si="58"/>
        <v>135</v>
      </c>
    </row>
    <row r="428" spans="1:16" ht="12.75" customHeight="1" x14ac:dyDescent="0.2">
      <c r="A428" s="148">
        <v>91</v>
      </c>
      <c r="B428" s="148" t="s">
        <v>634</v>
      </c>
      <c r="C428" s="148" t="s">
        <v>756</v>
      </c>
      <c r="D428" s="148" t="s">
        <v>831</v>
      </c>
      <c r="E428" s="153" t="s">
        <v>264</v>
      </c>
      <c r="F428" s="154">
        <v>51201</v>
      </c>
      <c r="G428" s="155">
        <v>270</v>
      </c>
      <c r="H428" s="156">
        <v>1</v>
      </c>
      <c r="I428" s="193" t="str">
        <f t="shared" si="52"/>
        <v>AFP</v>
      </c>
      <c r="J428" s="200">
        <v>1</v>
      </c>
      <c r="K428" s="195">
        <f t="shared" si="54"/>
        <v>40.5</v>
      </c>
      <c r="L428" s="195">
        <f t="shared" si="55"/>
        <v>2.7337500000000001</v>
      </c>
      <c r="M428" s="195">
        <f t="shared" si="56"/>
        <v>0</v>
      </c>
      <c r="N428" s="195">
        <f t="shared" si="57"/>
        <v>3.0375000000000001</v>
      </c>
      <c r="O428" s="195">
        <f t="shared" si="53"/>
        <v>0</v>
      </c>
      <c r="P428" s="195">
        <f t="shared" si="58"/>
        <v>135</v>
      </c>
    </row>
    <row r="429" spans="1:16" ht="12.75" customHeight="1" x14ac:dyDescent="0.2">
      <c r="A429" s="148">
        <v>92</v>
      </c>
      <c r="B429" s="148" t="s">
        <v>851</v>
      </c>
      <c r="C429" s="148" t="s">
        <v>756</v>
      </c>
      <c r="D429" s="148" t="s">
        <v>831</v>
      </c>
      <c r="E429" s="153" t="s">
        <v>264</v>
      </c>
      <c r="F429" s="154">
        <v>51201</v>
      </c>
      <c r="G429" s="155">
        <v>270</v>
      </c>
      <c r="H429" s="156">
        <v>1</v>
      </c>
      <c r="I429" s="193" t="str">
        <f t="shared" si="52"/>
        <v>AFP</v>
      </c>
      <c r="J429" s="200">
        <v>1</v>
      </c>
      <c r="K429" s="195">
        <f t="shared" si="54"/>
        <v>40.5</v>
      </c>
      <c r="L429" s="195">
        <f t="shared" si="55"/>
        <v>2.7337500000000001</v>
      </c>
      <c r="M429" s="195">
        <f t="shared" si="56"/>
        <v>0</v>
      </c>
      <c r="N429" s="195">
        <f t="shared" si="57"/>
        <v>3.0375000000000001</v>
      </c>
      <c r="O429" s="195">
        <f t="shared" si="53"/>
        <v>0</v>
      </c>
      <c r="P429" s="195">
        <f t="shared" si="58"/>
        <v>135</v>
      </c>
    </row>
    <row r="430" spans="1:16" ht="12.75" customHeight="1" x14ac:dyDescent="0.2">
      <c r="A430" s="148">
        <v>93</v>
      </c>
      <c r="B430" s="148" t="s">
        <v>653</v>
      </c>
      <c r="C430" s="148" t="s">
        <v>756</v>
      </c>
      <c r="D430" s="148" t="s">
        <v>831</v>
      </c>
      <c r="E430" s="153" t="s">
        <v>264</v>
      </c>
      <c r="F430" s="154">
        <v>51201</v>
      </c>
      <c r="G430" s="155">
        <v>350</v>
      </c>
      <c r="H430" s="156">
        <v>1</v>
      </c>
      <c r="I430" s="193" t="str">
        <f t="shared" si="52"/>
        <v>AFP</v>
      </c>
      <c r="J430" s="200">
        <v>1</v>
      </c>
      <c r="K430" s="195">
        <f t="shared" si="54"/>
        <v>52.5</v>
      </c>
      <c r="L430" s="195">
        <f t="shared" si="55"/>
        <v>3.5437500000000002</v>
      </c>
      <c r="M430" s="195">
        <f t="shared" si="56"/>
        <v>0</v>
      </c>
      <c r="N430" s="195">
        <f t="shared" si="57"/>
        <v>3.9375</v>
      </c>
      <c r="O430" s="195">
        <f t="shared" si="53"/>
        <v>0</v>
      </c>
      <c r="P430" s="195">
        <f t="shared" si="58"/>
        <v>175</v>
      </c>
    </row>
    <row r="431" spans="1:16" ht="12.75" customHeight="1" x14ac:dyDescent="0.2">
      <c r="A431" s="148">
        <v>94</v>
      </c>
      <c r="B431" s="148" t="s">
        <v>945</v>
      </c>
      <c r="C431" s="148" t="s">
        <v>510</v>
      </c>
      <c r="D431" s="148" t="s">
        <v>831</v>
      </c>
      <c r="E431" s="153" t="s">
        <v>264</v>
      </c>
      <c r="F431" s="154">
        <v>51201</v>
      </c>
      <c r="G431" s="155">
        <v>270</v>
      </c>
      <c r="H431" s="156">
        <v>1</v>
      </c>
      <c r="I431" s="193" t="str">
        <f t="shared" si="52"/>
        <v>AFP</v>
      </c>
      <c r="J431" s="200">
        <v>1</v>
      </c>
      <c r="K431" s="195">
        <f t="shared" si="54"/>
        <v>40.5</v>
      </c>
      <c r="L431" s="195">
        <f t="shared" si="55"/>
        <v>2.7337500000000001</v>
      </c>
      <c r="M431" s="195">
        <f t="shared" si="56"/>
        <v>0</v>
      </c>
      <c r="N431" s="195">
        <f t="shared" si="57"/>
        <v>3.0375000000000001</v>
      </c>
      <c r="O431" s="195">
        <f t="shared" si="53"/>
        <v>0</v>
      </c>
      <c r="P431" s="195">
        <f t="shared" si="58"/>
        <v>135</v>
      </c>
    </row>
    <row r="432" spans="1:16" ht="12.75" customHeight="1" x14ac:dyDescent="0.2">
      <c r="A432" s="148">
        <v>95</v>
      </c>
      <c r="B432" s="148" t="s">
        <v>946</v>
      </c>
      <c r="C432" s="148" t="s">
        <v>510</v>
      </c>
      <c r="D432" s="148" t="s">
        <v>831</v>
      </c>
      <c r="E432" s="153" t="s">
        <v>264</v>
      </c>
      <c r="F432" s="154">
        <v>51201</v>
      </c>
      <c r="G432" s="155">
        <v>270</v>
      </c>
      <c r="H432" s="156">
        <v>1</v>
      </c>
      <c r="I432" s="193" t="str">
        <f t="shared" si="52"/>
        <v>AFP</v>
      </c>
      <c r="J432" s="200">
        <v>1</v>
      </c>
      <c r="K432" s="195">
        <f t="shared" si="54"/>
        <v>40.5</v>
      </c>
      <c r="L432" s="195">
        <f t="shared" si="55"/>
        <v>2.7337500000000001</v>
      </c>
      <c r="M432" s="195">
        <f t="shared" si="56"/>
        <v>0</v>
      </c>
      <c r="N432" s="195">
        <f t="shared" si="57"/>
        <v>3.0375000000000001</v>
      </c>
      <c r="O432" s="195">
        <f t="shared" si="53"/>
        <v>0</v>
      </c>
      <c r="P432" s="195">
        <f t="shared" si="58"/>
        <v>135</v>
      </c>
    </row>
    <row r="433" spans="1:16" ht="12.75" customHeight="1" x14ac:dyDescent="0.2">
      <c r="A433" s="148">
        <v>96</v>
      </c>
      <c r="B433" s="148" t="s">
        <v>703</v>
      </c>
      <c r="C433" s="148" t="s">
        <v>510</v>
      </c>
      <c r="D433" s="148" t="s">
        <v>831</v>
      </c>
      <c r="E433" s="153" t="s">
        <v>264</v>
      </c>
      <c r="F433" s="154">
        <v>51201</v>
      </c>
      <c r="G433" s="155">
        <v>270</v>
      </c>
      <c r="H433" s="156">
        <v>1</v>
      </c>
      <c r="I433" s="193" t="str">
        <f t="shared" si="52"/>
        <v>AFP</v>
      </c>
      <c r="J433" s="200">
        <v>1</v>
      </c>
      <c r="K433" s="195">
        <f t="shared" si="54"/>
        <v>40.5</v>
      </c>
      <c r="L433" s="195">
        <f t="shared" si="55"/>
        <v>2.7337500000000001</v>
      </c>
      <c r="M433" s="195">
        <f t="shared" si="56"/>
        <v>0</v>
      </c>
      <c r="N433" s="195">
        <f t="shared" si="57"/>
        <v>3.0375000000000001</v>
      </c>
      <c r="O433" s="195">
        <f t="shared" si="53"/>
        <v>0</v>
      </c>
      <c r="P433" s="195">
        <f t="shared" si="58"/>
        <v>135</v>
      </c>
    </row>
    <row r="434" spans="1:16" ht="12.75" customHeight="1" x14ac:dyDescent="0.2">
      <c r="A434" s="148">
        <v>97</v>
      </c>
      <c r="B434" s="148" t="s">
        <v>947</v>
      </c>
      <c r="C434" s="148" t="s">
        <v>510</v>
      </c>
      <c r="D434" s="148" t="s">
        <v>831</v>
      </c>
      <c r="E434" s="153" t="s">
        <v>264</v>
      </c>
      <c r="F434" s="154">
        <v>51201</v>
      </c>
      <c r="G434" s="155">
        <v>270</v>
      </c>
      <c r="H434" s="156">
        <v>1</v>
      </c>
      <c r="I434" s="193" t="str">
        <f t="shared" si="52"/>
        <v>AFP</v>
      </c>
      <c r="J434" s="200">
        <v>1</v>
      </c>
      <c r="K434" s="195">
        <f t="shared" si="54"/>
        <v>40.5</v>
      </c>
      <c r="L434" s="195">
        <f t="shared" si="55"/>
        <v>2.7337500000000001</v>
      </c>
      <c r="M434" s="195">
        <f t="shared" si="56"/>
        <v>0</v>
      </c>
      <c r="N434" s="195">
        <f t="shared" si="57"/>
        <v>3.0375000000000001</v>
      </c>
      <c r="O434" s="195">
        <f t="shared" si="53"/>
        <v>0</v>
      </c>
      <c r="P434" s="195">
        <f t="shared" si="58"/>
        <v>135</v>
      </c>
    </row>
    <row r="435" spans="1:16" ht="12.75" customHeight="1" x14ac:dyDescent="0.2">
      <c r="A435" s="148">
        <v>98</v>
      </c>
      <c r="B435" s="148" t="s">
        <v>758</v>
      </c>
      <c r="C435" s="148" t="s">
        <v>873</v>
      </c>
      <c r="D435" s="148" t="s">
        <v>831</v>
      </c>
      <c r="E435" s="153" t="s">
        <v>264</v>
      </c>
      <c r="F435" s="154">
        <v>51201</v>
      </c>
      <c r="G435" s="155">
        <v>400</v>
      </c>
      <c r="H435" s="156">
        <v>1</v>
      </c>
      <c r="I435" s="193" t="str">
        <f t="shared" si="52"/>
        <v>AFP</v>
      </c>
      <c r="J435" s="200">
        <v>1</v>
      </c>
      <c r="K435" s="195">
        <f t="shared" si="54"/>
        <v>60</v>
      </c>
      <c r="L435" s="195">
        <f t="shared" si="55"/>
        <v>4.0500000000000007</v>
      </c>
      <c r="M435" s="195">
        <f t="shared" si="56"/>
        <v>0</v>
      </c>
      <c r="N435" s="195">
        <f t="shared" si="57"/>
        <v>4.5</v>
      </c>
      <c r="O435" s="195">
        <f t="shared" si="53"/>
        <v>0</v>
      </c>
      <c r="P435" s="195">
        <f t="shared" si="58"/>
        <v>200</v>
      </c>
    </row>
    <row r="436" spans="1:16" ht="12.75" customHeight="1" x14ac:dyDescent="0.2">
      <c r="A436" s="148">
        <v>99</v>
      </c>
      <c r="B436" s="148" t="s">
        <v>25</v>
      </c>
      <c r="C436" s="148" t="s">
        <v>755</v>
      </c>
      <c r="D436" s="148" t="s">
        <v>831</v>
      </c>
      <c r="E436" s="153" t="s">
        <v>264</v>
      </c>
      <c r="F436" s="154">
        <v>51201</v>
      </c>
      <c r="G436" s="155">
        <v>350</v>
      </c>
      <c r="H436" s="156">
        <v>1</v>
      </c>
      <c r="I436" s="193" t="str">
        <f t="shared" si="52"/>
        <v>AFP</v>
      </c>
      <c r="J436" s="200">
        <v>1</v>
      </c>
      <c r="K436" s="195">
        <f t="shared" si="54"/>
        <v>52.5</v>
      </c>
      <c r="L436" s="195">
        <f t="shared" si="55"/>
        <v>3.5437500000000002</v>
      </c>
      <c r="M436" s="195">
        <f t="shared" si="56"/>
        <v>0</v>
      </c>
      <c r="N436" s="195">
        <f t="shared" si="57"/>
        <v>3.9375</v>
      </c>
      <c r="O436" s="195">
        <f>IF(H436=3,K436*O434,0)</f>
        <v>0</v>
      </c>
      <c r="P436" s="195">
        <f t="shared" si="58"/>
        <v>175</v>
      </c>
    </row>
    <row r="437" spans="1:16" ht="12.75" customHeight="1" x14ac:dyDescent="0.2">
      <c r="A437" s="148">
        <v>100</v>
      </c>
      <c r="B437" s="148" t="s">
        <v>175</v>
      </c>
      <c r="C437" s="148" t="s">
        <v>755</v>
      </c>
      <c r="D437" s="148" t="s">
        <v>831</v>
      </c>
      <c r="E437" s="153" t="s">
        <v>264</v>
      </c>
      <c r="F437" s="154">
        <v>51201</v>
      </c>
      <c r="G437" s="155">
        <v>350</v>
      </c>
      <c r="H437" s="156">
        <v>1</v>
      </c>
      <c r="I437" s="193" t="str">
        <f t="shared" si="52"/>
        <v>AFP</v>
      </c>
      <c r="J437" s="200">
        <v>1</v>
      </c>
      <c r="K437" s="195">
        <f t="shared" si="54"/>
        <v>52.5</v>
      </c>
      <c r="L437" s="195">
        <f t="shared" si="55"/>
        <v>3.5437500000000002</v>
      </c>
      <c r="M437" s="195">
        <f t="shared" si="56"/>
        <v>0</v>
      </c>
      <c r="N437" s="195">
        <f t="shared" si="57"/>
        <v>3.9375</v>
      </c>
      <c r="O437" s="195">
        <f>IF(H437=3,K437*O435,0)</f>
        <v>0</v>
      </c>
      <c r="P437" s="195">
        <f t="shared" si="58"/>
        <v>175</v>
      </c>
    </row>
    <row r="438" spans="1:16" ht="12.75" customHeight="1" x14ac:dyDescent="0.2">
      <c r="A438" s="148">
        <v>101</v>
      </c>
      <c r="B438" s="148" t="s">
        <v>24</v>
      </c>
      <c r="C438" s="148" t="s">
        <v>755</v>
      </c>
      <c r="D438" s="148" t="s">
        <v>831</v>
      </c>
      <c r="E438" s="153" t="s">
        <v>264</v>
      </c>
      <c r="F438" s="154">
        <v>51201</v>
      </c>
      <c r="G438" s="155">
        <v>350</v>
      </c>
      <c r="H438" s="156">
        <v>1</v>
      </c>
      <c r="I438" s="193" t="str">
        <f t="shared" si="52"/>
        <v>AFP</v>
      </c>
      <c r="J438" s="200">
        <v>1</v>
      </c>
      <c r="K438" s="195">
        <f t="shared" si="54"/>
        <v>52.5</v>
      </c>
      <c r="L438" s="195">
        <f t="shared" si="55"/>
        <v>3.5437500000000002</v>
      </c>
      <c r="M438" s="195">
        <f t="shared" si="56"/>
        <v>0</v>
      </c>
      <c r="N438" s="195">
        <f t="shared" si="57"/>
        <v>3.9375</v>
      </c>
      <c r="O438" s="195">
        <f t="shared" si="53"/>
        <v>0</v>
      </c>
      <c r="P438" s="195">
        <f t="shared" si="58"/>
        <v>175</v>
      </c>
    </row>
    <row r="439" spans="1:16" ht="12.75" customHeight="1" x14ac:dyDescent="0.2">
      <c r="A439" s="148">
        <v>102</v>
      </c>
      <c r="B439" s="148" t="s">
        <v>763</v>
      </c>
      <c r="C439" s="148" t="s">
        <v>755</v>
      </c>
      <c r="D439" s="148" t="s">
        <v>831</v>
      </c>
      <c r="E439" s="153" t="s">
        <v>264</v>
      </c>
      <c r="F439" s="154">
        <v>51201</v>
      </c>
      <c r="G439" s="155">
        <v>350</v>
      </c>
      <c r="H439" s="156">
        <v>1</v>
      </c>
      <c r="I439" s="193" t="str">
        <f t="shared" si="52"/>
        <v>AFP</v>
      </c>
      <c r="J439" s="200">
        <v>1</v>
      </c>
      <c r="K439" s="195">
        <f t="shared" si="54"/>
        <v>52.5</v>
      </c>
      <c r="L439" s="195">
        <f t="shared" si="55"/>
        <v>3.5437500000000002</v>
      </c>
      <c r="M439" s="195">
        <f t="shared" si="56"/>
        <v>0</v>
      </c>
      <c r="N439" s="195">
        <f t="shared" si="57"/>
        <v>3.9375</v>
      </c>
      <c r="O439" s="195">
        <f t="shared" si="53"/>
        <v>0</v>
      </c>
      <c r="P439" s="195">
        <f t="shared" si="58"/>
        <v>175</v>
      </c>
    </row>
    <row r="440" spans="1:16" ht="12.75" customHeight="1" x14ac:dyDescent="0.2">
      <c r="A440" s="148">
        <v>103</v>
      </c>
      <c r="B440" s="148" t="s">
        <v>761</v>
      </c>
      <c r="C440" s="148" t="s">
        <v>755</v>
      </c>
      <c r="D440" s="148" t="s">
        <v>831</v>
      </c>
      <c r="E440" s="153" t="s">
        <v>264</v>
      </c>
      <c r="F440" s="154">
        <v>51201</v>
      </c>
      <c r="G440" s="155">
        <v>350</v>
      </c>
      <c r="H440" s="156">
        <v>1</v>
      </c>
      <c r="I440" s="193" t="str">
        <f t="shared" si="52"/>
        <v>AFP</v>
      </c>
      <c r="J440" s="200">
        <v>1</v>
      </c>
      <c r="K440" s="195">
        <f t="shared" si="54"/>
        <v>52.5</v>
      </c>
      <c r="L440" s="195">
        <f t="shared" si="55"/>
        <v>3.5437500000000002</v>
      </c>
      <c r="M440" s="195">
        <f t="shared" si="56"/>
        <v>0</v>
      </c>
      <c r="N440" s="195">
        <f t="shared" si="57"/>
        <v>3.9375</v>
      </c>
      <c r="O440" s="195">
        <f t="shared" si="53"/>
        <v>0</v>
      </c>
      <c r="P440" s="195">
        <f t="shared" si="58"/>
        <v>175</v>
      </c>
    </row>
    <row r="441" spans="1:16" ht="12.75" customHeight="1" x14ac:dyDescent="0.2">
      <c r="A441" s="148">
        <v>104</v>
      </c>
      <c r="B441" s="148" t="s">
        <v>23</v>
      </c>
      <c r="C441" s="148" t="s">
        <v>755</v>
      </c>
      <c r="D441" s="148" t="s">
        <v>831</v>
      </c>
      <c r="E441" s="153" t="s">
        <v>264</v>
      </c>
      <c r="F441" s="154">
        <v>51201</v>
      </c>
      <c r="G441" s="155">
        <v>350</v>
      </c>
      <c r="H441" s="156">
        <v>1</v>
      </c>
      <c r="I441" s="193" t="str">
        <f t="shared" si="52"/>
        <v>AFP</v>
      </c>
      <c r="J441" s="200">
        <v>1</v>
      </c>
      <c r="K441" s="195">
        <f t="shared" si="54"/>
        <v>52.5</v>
      </c>
      <c r="L441" s="195">
        <f t="shared" si="55"/>
        <v>3.5437500000000002</v>
      </c>
      <c r="M441" s="195">
        <f t="shared" si="56"/>
        <v>0</v>
      </c>
      <c r="N441" s="195">
        <f t="shared" si="57"/>
        <v>3.9375</v>
      </c>
      <c r="O441" s="195">
        <f t="shared" si="53"/>
        <v>0</v>
      </c>
      <c r="P441" s="195">
        <f t="shared" si="58"/>
        <v>175</v>
      </c>
    </row>
    <row r="442" spans="1:16" ht="12.75" customHeight="1" x14ac:dyDescent="0.2">
      <c r="A442" s="148">
        <v>105</v>
      </c>
      <c r="B442" s="148" t="s">
        <v>12</v>
      </c>
      <c r="C442" s="148" t="s">
        <v>755</v>
      </c>
      <c r="D442" s="148" t="s">
        <v>831</v>
      </c>
      <c r="E442" s="153" t="s">
        <v>264</v>
      </c>
      <c r="F442" s="154">
        <v>51201</v>
      </c>
      <c r="G442" s="155">
        <v>350</v>
      </c>
      <c r="H442" s="156">
        <v>1</v>
      </c>
      <c r="I442" s="193" t="str">
        <f t="shared" si="52"/>
        <v>AFP</v>
      </c>
      <c r="J442" s="200">
        <v>1</v>
      </c>
      <c r="K442" s="195">
        <f t="shared" si="54"/>
        <v>52.5</v>
      </c>
      <c r="L442" s="195">
        <f t="shared" si="55"/>
        <v>3.5437500000000002</v>
      </c>
      <c r="M442" s="195">
        <f t="shared" si="56"/>
        <v>0</v>
      </c>
      <c r="N442" s="195">
        <f t="shared" si="57"/>
        <v>3.9375</v>
      </c>
      <c r="O442" s="195">
        <f t="shared" si="53"/>
        <v>0</v>
      </c>
      <c r="P442" s="195">
        <f t="shared" si="58"/>
        <v>175</v>
      </c>
    </row>
    <row r="443" spans="1:16" ht="12.75" customHeight="1" x14ac:dyDescent="0.2">
      <c r="A443" s="148">
        <v>106</v>
      </c>
      <c r="B443" s="148" t="s">
        <v>13</v>
      </c>
      <c r="C443" s="148" t="s">
        <v>755</v>
      </c>
      <c r="D443" s="148" t="s">
        <v>831</v>
      </c>
      <c r="E443" s="153" t="s">
        <v>264</v>
      </c>
      <c r="F443" s="154">
        <v>51201</v>
      </c>
      <c r="G443" s="155">
        <v>350</v>
      </c>
      <c r="H443" s="156">
        <v>1</v>
      </c>
      <c r="I443" s="193" t="str">
        <f t="shared" si="52"/>
        <v>AFP</v>
      </c>
      <c r="J443" s="200">
        <v>1</v>
      </c>
      <c r="K443" s="195">
        <f t="shared" si="54"/>
        <v>52.5</v>
      </c>
      <c r="L443" s="195">
        <f t="shared" si="55"/>
        <v>3.5437500000000002</v>
      </c>
      <c r="M443" s="195">
        <f t="shared" si="56"/>
        <v>0</v>
      </c>
      <c r="N443" s="195">
        <f t="shared" si="57"/>
        <v>3.9375</v>
      </c>
      <c r="O443" s="195">
        <f t="shared" si="53"/>
        <v>0</v>
      </c>
      <c r="P443" s="195">
        <f t="shared" si="58"/>
        <v>175</v>
      </c>
    </row>
    <row r="444" spans="1:16" ht="12.75" customHeight="1" x14ac:dyDescent="0.2">
      <c r="A444" s="148">
        <v>107</v>
      </c>
      <c r="B444" s="185" t="s">
        <v>67</v>
      </c>
      <c r="C444" s="148" t="s">
        <v>656</v>
      </c>
      <c r="D444" s="148" t="s">
        <v>831</v>
      </c>
      <c r="E444" s="153" t="s">
        <v>264</v>
      </c>
      <c r="F444" s="154">
        <v>51201</v>
      </c>
      <c r="G444" s="155">
        <v>450</v>
      </c>
      <c r="H444" s="156">
        <v>1</v>
      </c>
      <c r="I444" s="193" t="str">
        <f t="shared" si="52"/>
        <v>AFP</v>
      </c>
      <c r="J444" s="200">
        <v>1</v>
      </c>
      <c r="K444" s="195">
        <f t="shared" si="54"/>
        <v>67.5</v>
      </c>
      <c r="L444" s="195">
        <f t="shared" si="55"/>
        <v>4.5562500000000004</v>
      </c>
      <c r="M444" s="195">
        <f t="shared" si="56"/>
        <v>0</v>
      </c>
      <c r="N444" s="195">
        <f t="shared" si="57"/>
        <v>5.0625</v>
      </c>
      <c r="O444" s="195">
        <f t="shared" si="53"/>
        <v>0</v>
      </c>
      <c r="P444" s="195">
        <f t="shared" si="58"/>
        <v>225</v>
      </c>
    </row>
    <row r="445" spans="1:16" ht="12.75" customHeight="1" x14ac:dyDescent="0.2">
      <c r="A445" s="148">
        <v>108</v>
      </c>
      <c r="B445" s="185" t="s">
        <v>67</v>
      </c>
      <c r="C445" s="148" t="s">
        <v>844</v>
      </c>
      <c r="D445" s="148" t="s">
        <v>831</v>
      </c>
      <c r="E445" s="153" t="s">
        <v>264</v>
      </c>
      <c r="F445" s="154">
        <v>51201</v>
      </c>
      <c r="G445" s="155">
        <v>270</v>
      </c>
      <c r="H445" s="156">
        <v>1</v>
      </c>
      <c r="I445" s="193" t="str">
        <f t="shared" si="52"/>
        <v>AFP</v>
      </c>
      <c r="J445" s="200">
        <v>1</v>
      </c>
      <c r="K445" s="195">
        <f t="shared" si="54"/>
        <v>40.5</v>
      </c>
      <c r="L445" s="195">
        <f t="shared" si="55"/>
        <v>2.7337500000000001</v>
      </c>
      <c r="M445" s="195">
        <f t="shared" si="56"/>
        <v>0</v>
      </c>
      <c r="N445" s="195">
        <f t="shared" si="57"/>
        <v>3.0375000000000001</v>
      </c>
      <c r="O445" s="195">
        <f t="shared" si="53"/>
        <v>0</v>
      </c>
      <c r="P445" s="195">
        <f t="shared" si="58"/>
        <v>135</v>
      </c>
    </row>
    <row r="446" spans="1:16" ht="12.75" customHeight="1" x14ac:dyDescent="0.2">
      <c r="A446" s="148">
        <v>109</v>
      </c>
      <c r="B446" s="185" t="s">
        <v>67</v>
      </c>
      <c r="C446" s="148" t="s">
        <v>844</v>
      </c>
      <c r="D446" s="148" t="s">
        <v>831</v>
      </c>
      <c r="E446" s="153" t="s">
        <v>264</v>
      </c>
      <c r="F446" s="154">
        <v>51201</v>
      </c>
      <c r="G446" s="155">
        <v>270</v>
      </c>
      <c r="H446" s="156">
        <v>1</v>
      </c>
      <c r="I446" s="193" t="str">
        <f t="shared" si="52"/>
        <v>AFP</v>
      </c>
      <c r="J446" s="200">
        <v>1</v>
      </c>
      <c r="K446" s="195">
        <f t="shared" si="54"/>
        <v>40.5</v>
      </c>
      <c r="L446" s="195">
        <f t="shared" si="55"/>
        <v>2.7337500000000001</v>
      </c>
      <c r="M446" s="195">
        <f t="shared" si="56"/>
        <v>0</v>
      </c>
      <c r="N446" s="195">
        <f t="shared" si="57"/>
        <v>3.0375000000000001</v>
      </c>
      <c r="O446" s="195">
        <f t="shared" si="53"/>
        <v>0</v>
      </c>
      <c r="P446" s="195">
        <f t="shared" si="58"/>
        <v>135</v>
      </c>
    </row>
    <row r="447" spans="1:16" ht="12.75" customHeight="1" x14ac:dyDescent="0.2">
      <c r="A447" s="148">
        <v>110</v>
      </c>
      <c r="B447" s="185" t="s">
        <v>67</v>
      </c>
      <c r="C447" s="148" t="s">
        <v>873</v>
      </c>
      <c r="D447" s="148" t="s">
        <v>831</v>
      </c>
      <c r="E447" s="153" t="s">
        <v>264</v>
      </c>
      <c r="F447" s="154">
        <v>51201</v>
      </c>
      <c r="G447" s="155">
        <v>400</v>
      </c>
      <c r="H447" s="156">
        <v>1</v>
      </c>
      <c r="I447" s="193" t="str">
        <f t="shared" si="52"/>
        <v>AFP</v>
      </c>
      <c r="J447" s="200">
        <v>1</v>
      </c>
      <c r="K447" s="195">
        <f t="shared" si="54"/>
        <v>60</v>
      </c>
      <c r="L447" s="195">
        <f t="shared" si="55"/>
        <v>4.0500000000000007</v>
      </c>
      <c r="M447" s="195">
        <f t="shared" si="56"/>
        <v>0</v>
      </c>
      <c r="N447" s="195">
        <f t="shared" si="57"/>
        <v>4.5</v>
      </c>
      <c r="O447" s="195">
        <f t="shared" si="53"/>
        <v>0</v>
      </c>
      <c r="P447" s="195">
        <f t="shared" si="58"/>
        <v>200</v>
      </c>
    </row>
    <row r="448" spans="1:16" ht="12.75" customHeight="1" x14ac:dyDescent="0.2">
      <c r="A448" s="148">
        <v>111</v>
      </c>
      <c r="B448" s="185" t="s">
        <v>67</v>
      </c>
      <c r="C448" s="148" t="s">
        <v>510</v>
      </c>
      <c r="D448" s="148" t="s">
        <v>831</v>
      </c>
      <c r="E448" s="153" t="s">
        <v>264</v>
      </c>
      <c r="F448" s="154">
        <v>51201</v>
      </c>
      <c r="G448" s="155">
        <v>270</v>
      </c>
      <c r="H448" s="156">
        <v>1</v>
      </c>
      <c r="I448" s="193" t="str">
        <f t="shared" si="52"/>
        <v>AFP</v>
      </c>
      <c r="J448" s="200">
        <v>1</v>
      </c>
      <c r="K448" s="195">
        <f t="shared" si="54"/>
        <v>40.5</v>
      </c>
      <c r="L448" s="195">
        <f t="shared" si="55"/>
        <v>2.7337500000000001</v>
      </c>
      <c r="M448" s="195">
        <f t="shared" si="56"/>
        <v>0</v>
      </c>
      <c r="N448" s="195">
        <f t="shared" si="57"/>
        <v>3.0375000000000001</v>
      </c>
      <c r="O448" s="195">
        <f t="shared" si="53"/>
        <v>0</v>
      </c>
      <c r="P448" s="195">
        <f t="shared" si="58"/>
        <v>135</v>
      </c>
    </row>
    <row r="449" spans="1:16" ht="12.75" customHeight="1" x14ac:dyDescent="0.2">
      <c r="A449" s="148">
        <v>112</v>
      </c>
      <c r="B449" s="185" t="s">
        <v>67</v>
      </c>
      <c r="C449" s="148" t="s">
        <v>510</v>
      </c>
      <c r="D449" s="148" t="s">
        <v>831</v>
      </c>
      <c r="E449" s="153" t="s">
        <v>264</v>
      </c>
      <c r="F449" s="154">
        <v>51201</v>
      </c>
      <c r="G449" s="155">
        <v>270</v>
      </c>
      <c r="H449" s="156">
        <v>1</v>
      </c>
      <c r="I449" s="193" t="str">
        <f t="shared" si="52"/>
        <v>AFP</v>
      </c>
      <c r="J449" s="200">
        <v>1</v>
      </c>
      <c r="K449" s="195">
        <f t="shared" si="54"/>
        <v>40.5</v>
      </c>
      <c r="L449" s="195">
        <f t="shared" si="55"/>
        <v>2.7337500000000001</v>
      </c>
      <c r="M449" s="195">
        <f t="shared" si="56"/>
        <v>0</v>
      </c>
      <c r="N449" s="195">
        <f t="shared" si="57"/>
        <v>3.0375000000000001</v>
      </c>
      <c r="O449" s="195">
        <f t="shared" si="53"/>
        <v>0</v>
      </c>
      <c r="P449" s="195">
        <f t="shared" si="58"/>
        <v>135</v>
      </c>
    </row>
    <row r="450" spans="1:16" ht="12.75" customHeight="1" x14ac:dyDescent="0.2">
      <c r="A450" s="148">
        <v>113</v>
      </c>
      <c r="B450" s="148" t="s">
        <v>84</v>
      </c>
      <c r="C450" s="148" t="s">
        <v>510</v>
      </c>
      <c r="D450" s="148" t="s">
        <v>558</v>
      </c>
      <c r="E450" s="153" t="s">
        <v>264</v>
      </c>
      <c r="F450" s="154">
        <v>51201</v>
      </c>
      <c r="G450" s="155">
        <v>356</v>
      </c>
      <c r="H450" s="156">
        <v>1</v>
      </c>
      <c r="I450" s="193" t="str">
        <f>VLOOKUP(H450,$BE$1:$BF$4,2)</f>
        <v>AFP</v>
      </c>
      <c r="J450" s="200">
        <v>1</v>
      </c>
      <c r="K450" s="195">
        <f>IF(J450=1,(G450/2)*0.3,0)</f>
        <v>53.4</v>
      </c>
      <c r="L450" s="195">
        <f>IF(H450=1,K450*$L$7,0)</f>
        <v>3.6045000000000003</v>
      </c>
      <c r="M450" s="195">
        <f>IF(H450=2,K450*$M$7,0)</f>
        <v>0</v>
      </c>
      <c r="N450" s="195">
        <f>K450*$N$7</f>
        <v>4.0049999999999999</v>
      </c>
      <c r="O450" s="195">
        <f>IF(H450=3,K450*O454,0)</f>
        <v>0</v>
      </c>
      <c r="P450" s="195">
        <f>IF(J450=1,G450/2,0)</f>
        <v>178</v>
      </c>
    </row>
    <row r="451" spans="1:16" ht="12.75" customHeight="1" x14ac:dyDescent="0.2">
      <c r="A451" s="148">
        <v>114</v>
      </c>
      <c r="B451" s="151" t="s">
        <v>607</v>
      </c>
      <c r="C451" s="157" t="s">
        <v>883</v>
      </c>
      <c r="D451" s="148" t="s">
        <v>558</v>
      </c>
      <c r="E451" s="153" t="s">
        <v>261</v>
      </c>
      <c r="F451" s="154">
        <v>51201</v>
      </c>
      <c r="G451" s="155">
        <v>350</v>
      </c>
      <c r="H451" s="156">
        <v>1</v>
      </c>
      <c r="I451" s="193" t="str">
        <f t="shared" si="52"/>
        <v>AFP</v>
      </c>
      <c r="J451" s="200">
        <v>1</v>
      </c>
      <c r="K451" s="195">
        <f t="shared" si="54"/>
        <v>52.5</v>
      </c>
      <c r="L451" s="195">
        <f t="shared" si="55"/>
        <v>3.5437500000000002</v>
      </c>
      <c r="M451" s="195">
        <f t="shared" si="56"/>
        <v>0</v>
      </c>
      <c r="N451" s="195">
        <f t="shared" si="57"/>
        <v>3.9375</v>
      </c>
      <c r="O451" s="195">
        <f>IF(H451=3,K451*O448,0)</f>
        <v>0</v>
      </c>
      <c r="P451" s="195">
        <f t="shared" si="58"/>
        <v>175</v>
      </c>
    </row>
    <row r="452" spans="1:16" ht="12.75" customHeight="1" x14ac:dyDescent="0.2">
      <c r="A452" s="148">
        <v>115</v>
      </c>
      <c r="B452" s="148" t="s">
        <v>592</v>
      </c>
      <c r="C452" s="148" t="s">
        <v>510</v>
      </c>
      <c r="D452" s="148" t="s">
        <v>558</v>
      </c>
      <c r="E452" s="153" t="s">
        <v>264</v>
      </c>
      <c r="F452" s="154">
        <v>51201</v>
      </c>
      <c r="G452" s="155">
        <v>350</v>
      </c>
      <c r="H452" s="156">
        <v>1</v>
      </c>
      <c r="I452" s="193" t="str">
        <f t="shared" si="52"/>
        <v>AFP</v>
      </c>
      <c r="J452" s="200">
        <v>1</v>
      </c>
      <c r="K452" s="195">
        <f t="shared" si="54"/>
        <v>52.5</v>
      </c>
      <c r="L452" s="195">
        <f t="shared" si="55"/>
        <v>3.5437500000000002</v>
      </c>
      <c r="M452" s="195">
        <f t="shared" si="56"/>
        <v>0</v>
      </c>
      <c r="N452" s="195">
        <f t="shared" si="57"/>
        <v>3.9375</v>
      </c>
      <c r="O452" s="195">
        <f>IF(H452=3,K452*O449,0)</f>
        <v>0</v>
      </c>
      <c r="P452" s="195">
        <f t="shared" si="58"/>
        <v>175</v>
      </c>
    </row>
    <row r="453" spans="1:16" ht="12.75" customHeight="1" x14ac:dyDescent="0.2">
      <c r="A453" s="148">
        <v>116</v>
      </c>
      <c r="B453" s="161" t="s">
        <v>511</v>
      </c>
      <c r="C453" s="186" t="s">
        <v>510</v>
      </c>
      <c r="D453" s="161" t="s">
        <v>558</v>
      </c>
      <c r="E453" s="177" t="s">
        <v>264</v>
      </c>
      <c r="F453" s="178">
        <v>51201</v>
      </c>
      <c r="G453" s="162">
        <v>350</v>
      </c>
      <c r="H453" s="179">
        <v>1</v>
      </c>
      <c r="I453" s="196" t="str">
        <f t="shared" si="52"/>
        <v>AFP</v>
      </c>
      <c r="J453" s="202">
        <v>1</v>
      </c>
      <c r="K453" s="195">
        <f t="shared" si="54"/>
        <v>52.5</v>
      </c>
      <c r="L453" s="195">
        <f t="shared" si="55"/>
        <v>3.5437500000000002</v>
      </c>
      <c r="M453" s="195">
        <f t="shared" si="56"/>
        <v>0</v>
      </c>
      <c r="N453" s="195">
        <f t="shared" si="57"/>
        <v>3.9375</v>
      </c>
      <c r="O453" s="195">
        <f>IF(H453=3,K453*O459,0)</f>
        <v>0</v>
      </c>
      <c r="P453" s="195">
        <f t="shared" si="58"/>
        <v>175</v>
      </c>
    </row>
    <row r="454" spans="1:16" ht="12.75" customHeight="1" x14ac:dyDescent="0.2">
      <c r="A454" s="148">
        <v>117</v>
      </c>
      <c r="B454" s="148" t="s">
        <v>654</v>
      </c>
      <c r="C454" s="148" t="s">
        <v>510</v>
      </c>
      <c r="D454" s="148" t="s">
        <v>558</v>
      </c>
      <c r="E454" s="153" t="s">
        <v>264</v>
      </c>
      <c r="F454" s="154">
        <v>51201</v>
      </c>
      <c r="G454" s="155">
        <v>300</v>
      </c>
      <c r="H454" s="156">
        <v>1</v>
      </c>
      <c r="I454" s="193" t="str">
        <f t="shared" si="52"/>
        <v>AFP</v>
      </c>
      <c r="J454" s="200">
        <v>1</v>
      </c>
      <c r="K454" s="195">
        <f t="shared" si="54"/>
        <v>45</v>
      </c>
      <c r="L454" s="195">
        <f t="shared" si="55"/>
        <v>3.0375000000000001</v>
      </c>
      <c r="M454" s="195">
        <f t="shared" si="56"/>
        <v>0</v>
      </c>
      <c r="N454" s="195">
        <f t="shared" si="57"/>
        <v>3.375</v>
      </c>
      <c r="O454" s="195">
        <f>IF(H454=3,K454*O451,0)</f>
        <v>0</v>
      </c>
      <c r="P454" s="195">
        <f t="shared" si="58"/>
        <v>150</v>
      </c>
    </row>
    <row r="455" spans="1:16" ht="12.75" customHeight="1" x14ac:dyDescent="0.2">
      <c r="A455" s="148">
        <v>118</v>
      </c>
      <c r="B455" s="151" t="s">
        <v>740</v>
      </c>
      <c r="C455" s="152" t="s">
        <v>510</v>
      </c>
      <c r="D455" s="148" t="s">
        <v>558</v>
      </c>
      <c r="E455" s="153" t="s">
        <v>262</v>
      </c>
      <c r="F455" s="154">
        <v>51201</v>
      </c>
      <c r="G455" s="155">
        <v>300</v>
      </c>
      <c r="H455" s="156">
        <v>3</v>
      </c>
      <c r="I455" s="193" t="str">
        <f t="shared" si="52"/>
        <v>ISPFA</v>
      </c>
      <c r="J455" s="200">
        <v>1</v>
      </c>
      <c r="K455" s="195">
        <f t="shared" si="54"/>
        <v>45</v>
      </c>
      <c r="L455" s="195">
        <f t="shared" si="55"/>
        <v>0</v>
      </c>
      <c r="M455" s="195">
        <f t="shared" si="56"/>
        <v>0</v>
      </c>
      <c r="N455" s="195">
        <f t="shared" si="57"/>
        <v>3.375</v>
      </c>
      <c r="O455" s="195">
        <f>IF(H455=3,K455*O452,0)</f>
        <v>0</v>
      </c>
      <c r="P455" s="195">
        <f t="shared" si="58"/>
        <v>150</v>
      </c>
    </row>
    <row r="456" spans="1:16" ht="12.75" customHeight="1" x14ac:dyDescent="0.2">
      <c r="A456" s="148">
        <v>119</v>
      </c>
      <c r="B456" s="148" t="s">
        <v>766</v>
      </c>
      <c r="C456" s="148" t="s">
        <v>510</v>
      </c>
      <c r="D456" s="148" t="s">
        <v>558</v>
      </c>
      <c r="E456" s="153" t="s">
        <v>264</v>
      </c>
      <c r="F456" s="154">
        <v>51201</v>
      </c>
      <c r="G456" s="155">
        <v>300</v>
      </c>
      <c r="H456" s="156">
        <v>1</v>
      </c>
      <c r="I456" s="193" t="str">
        <f t="shared" si="52"/>
        <v>AFP</v>
      </c>
      <c r="J456" s="200">
        <v>1</v>
      </c>
      <c r="K456" s="195">
        <f t="shared" si="54"/>
        <v>45</v>
      </c>
      <c r="L456" s="195">
        <f t="shared" si="55"/>
        <v>3.0375000000000001</v>
      </c>
      <c r="M456" s="195">
        <f t="shared" si="56"/>
        <v>0</v>
      </c>
      <c r="N456" s="195">
        <f t="shared" si="57"/>
        <v>3.375</v>
      </c>
      <c r="O456" s="195">
        <f>IF(H456=3,K456*O455,0)</f>
        <v>0</v>
      </c>
      <c r="P456" s="195">
        <f t="shared" si="58"/>
        <v>150</v>
      </c>
    </row>
    <row r="457" spans="1:16" ht="12.75" customHeight="1" x14ac:dyDescent="0.2">
      <c r="A457" s="148">
        <v>120</v>
      </c>
      <c r="B457" s="163" t="s">
        <v>951</v>
      </c>
      <c r="C457" s="148" t="s">
        <v>510</v>
      </c>
      <c r="D457" s="148" t="s">
        <v>558</v>
      </c>
      <c r="E457" s="153" t="s">
        <v>264</v>
      </c>
      <c r="F457" s="154">
        <v>51201</v>
      </c>
      <c r="G457" s="155">
        <v>300</v>
      </c>
      <c r="H457" s="156">
        <v>1</v>
      </c>
      <c r="I457" s="193" t="str">
        <f t="shared" si="52"/>
        <v>AFP</v>
      </c>
      <c r="J457" s="200">
        <v>1</v>
      </c>
      <c r="K457" s="195">
        <f t="shared" si="54"/>
        <v>45</v>
      </c>
      <c r="L457" s="195">
        <f t="shared" si="55"/>
        <v>3.0375000000000001</v>
      </c>
      <c r="M457" s="195">
        <f t="shared" si="56"/>
        <v>0</v>
      </c>
      <c r="N457" s="195">
        <f t="shared" si="57"/>
        <v>3.375</v>
      </c>
      <c r="O457" s="195">
        <f>IF(H457=3,K457*O450,0)</f>
        <v>0</v>
      </c>
      <c r="P457" s="195">
        <f t="shared" si="58"/>
        <v>150</v>
      </c>
    </row>
    <row r="458" spans="1:16" ht="12.75" customHeight="1" x14ac:dyDescent="0.2">
      <c r="A458" s="148">
        <v>121</v>
      </c>
      <c r="B458" s="163" t="s">
        <v>952</v>
      </c>
      <c r="C458" s="148" t="s">
        <v>510</v>
      </c>
      <c r="D458" s="148" t="s">
        <v>558</v>
      </c>
      <c r="E458" s="153" t="s">
        <v>264</v>
      </c>
      <c r="F458" s="154">
        <v>51201</v>
      </c>
      <c r="G458" s="155">
        <v>300</v>
      </c>
      <c r="H458" s="156">
        <v>1</v>
      </c>
      <c r="I458" s="193" t="str">
        <f t="shared" si="52"/>
        <v>AFP</v>
      </c>
      <c r="J458" s="200">
        <v>1</v>
      </c>
      <c r="K458" s="195">
        <f t="shared" si="54"/>
        <v>45</v>
      </c>
      <c r="L458" s="195">
        <f t="shared" si="55"/>
        <v>3.0375000000000001</v>
      </c>
      <c r="M458" s="195">
        <f t="shared" si="56"/>
        <v>0</v>
      </c>
      <c r="N458" s="195">
        <f t="shared" si="57"/>
        <v>3.375</v>
      </c>
      <c r="O458" s="195">
        <f t="shared" si="53"/>
        <v>0</v>
      </c>
      <c r="P458" s="195">
        <f t="shared" si="58"/>
        <v>150</v>
      </c>
    </row>
    <row r="459" spans="1:16" ht="12.75" customHeight="1" x14ac:dyDescent="0.2">
      <c r="A459" s="148">
        <v>122</v>
      </c>
      <c r="B459" s="185" t="s">
        <v>67</v>
      </c>
      <c r="C459" s="148" t="s">
        <v>510</v>
      </c>
      <c r="D459" s="148" t="s">
        <v>558</v>
      </c>
      <c r="E459" s="153" t="s">
        <v>264</v>
      </c>
      <c r="F459" s="154">
        <v>51201</v>
      </c>
      <c r="G459" s="155">
        <v>300</v>
      </c>
      <c r="H459" s="156">
        <v>1</v>
      </c>
      <c r="I459" s="193" t="str">
        <f t="shared" si="52"/>
        <v>AFP</v>
      </c>
      <c r="J459" s="200">
        <v>1</v>
      </c>
      <c r="K459" s="195">
        <f t="shared" si="54"/>
        <v>45</v>
      </c>
      <c r="L459" s="195">
        <f t="shared" si="55"/>
        <v>3.0375000000000001</v>
      </c>
      <c r="M459" s="195">
        <f t="shared" si="56"/>
        <v>0</v>
      </c>
      <c r="N459" s="195">
        <f t="shared" si="57"/>
        <v>3.375</v>
      </c>
      <c r="O459" s="195">
        <f t="shared" si="53"/>
        <v>0</v>
      </c>
      <c r="P459" s="195">
        <f t="shared" si="58"/>
        <v>150</v>
      </c>
    </row>
    <row r="460" spans="1:16" ht="12.75" customHeight="1" x14ac:dyDescent="0.2">
      <c r="A460" s="148">
        <v>123</v>
      </c>
      <c r="B460" s="185" t="s">
        <v>67</v>
      </c>
      <c r="C460" s="148" t="s">
        <v>510</v>
      </c>
      <c r="D460" s="148" t="s">
        <v>558</v>
      </c>
      <c r="E460" s="153" t="s">
        <v>264</v>
      </c>
      <c r="F460" s="154">
        <v>51201</v>
      </c>
      <c r="G460" s="155">
        <v>300</v>
      </c>
      <c r="H460" s="156">
        <v>1</v>
      </c>
      <c r="I460" s="193" t="str">
        <f t="shared" si="52"/>
        <v>AFP</v>
      </c>
      <c r="J460" s="200">
        <v>1</v>
      </c>
      <c r="K460" s="195">
        <f t="shared" si="54"/>
        <v>45</v>
      </c>
      <c r="L460" s="195">
        <f t="shared" si="55"/>
        <v>3.0375000000000001</v>
      </c>
      <c r="M460" s="195">
        <f t="shared" si="56"/>
        <v>0</v>
      </c>
      <c r="N460" s="195">
        <f t="shared" si="57"/>
        <v>3.375</v>
      </c>
      <c r="O460" s="195">
        <f t="shared" si="53"/>
        <v>0</v>
      </c>
      <c r="P460" s="195">
        <f t="shared" si="58"/>
        <v>150</v>
      </c>
    </row>
    <row r="461" spans="1:16" ht="12.75" customHeight="1" x14ac:dyDescent="0.2">
      <c r="A461" s="148">
        <v>124</v>
      </c>
      <c r="B461" s="185" t="s">
        <v>67</v>
      </c>
      <c r="C461" s="148" t="s">
        <v>852</v>
      </c>
      <c r="D461" s="148" t="s">
        <v>531</v>
      </c>
      <c r="E461" s="153" t="s">
        <v>264</v>
      </c>
      <c r="F461" s="154">
        <v>51201</v>
      </c>
      <c r="G461" s="155">
        <v>600</v>
      </c>
      <c r="H461" s="156">
        <v>1</v>
      </c>
      <c r="I461" s="193" t="str">
        <f t="shared" si="52"/>
        <v>AFP</v>
      </c>
      <c r="J461" s="200">
        <v>1</v>
      </c>
      <c r="K461" s="195">
        <f t="shared" si="54"/>
        <v>90</v>
      </c>
      <c r="L461" s="195">
        <f t="shared" si="55"/>
        <v>6.0750000000000002</v>
      </c>
      <c r="M461" s="195">
        <f t="shared" si="56"/>
        <v>0</v>
      </c>
      <c r="N461" s="195">
        <f t="shared" si="57"/>
        <v>6.75</v>
      </c>
      <c r="O461" s="195">
        <f>IF(H461=3,K461*O459,0)</f>
        <v>0</v>
      </c>
      <c r="P461" s="195">
        <f t="shared" si="58"/>
        <v>300</v>
      </c>
    </row>
    <row r="462" spans="1:16" ht="12.75" customHeight="1" x14ac:dyDescent="0.2">
      <c r="A462" s="148">
        <v>125</v>
      </c>
      <c r="B462" s="157" t="s">
        <v>111</v>
      </c>
      <c r="C462" s="157" t="s">
        <v>566</v>
      </c>
      <c r="D462" s="157" t="s">
        <v>853</v>
      </c>
      <c r="E462" s="153" t="s">
        <v>264</v>
      </c>
      <c r="F462" s="154">
        <v>51201</v>
      </c>
      <c r="G462" s="158">
        <v>400</v>
      </c>
      <c r="H462" s="156">
        <v>1</v>
      </c>
      <c r="I462" s="193" t="str">
        <f t="shared" si="52"/>
        <v>AFP</v>
      </c>
      <c r="J462" s="200">
        <v>1</v>
      </c>
      <c r="K462" s="195">
        <f t="shared" si="54"/>
        <v>60</v>
      </c>
      <c r="L462" s="195">
        <f t="shared" si="55"/>
        <v>4.0500000000000007</v>
      </c>
      <c r="M462" s="195">
        <f t="shared" si="56"/>
        <v>0</v>
      </c>
      <c r="N462" s="195">
        <f t="shared" si="57"/>
        <v>4.5</v>
      </c>
      <c r="O462" s="195">
        <f>IF(H462=3,K462*O460,0)</f>
        <v>0</v>
      </c>
      <c r="P462" s="195">
        <f t="shared" si="58"/>
        <v>200</v>
      </c>
    </row>
    <row r="463" spans="1:16" ht="12.75" customHeight="1" x14ac:dyDescent="0.2">
      <c r="A463" s="148">
        <v>126</v>
      </c>
      <c r="B463" s="157" t="s">
        <v>567</v>
      </c>
      <c r="C463" s="157" t="s">
        <v>536</v>
      </c>
      <c r="D463" s="157" t="s">
        <v>853</v>
      </c>
      <c r="E463" s="153" t="s">
        <v>264</v>
      </c>
      <c r="F463" s="154">
        <v>51201</v>
      </c>
      <c r="G463" s="158">
        <v>350</v>
      </c>
      <c r="H463" s="156">
        <v>1</v>
      </c>
      <c r="I463" s="193" t="str">
        <f t="shared" si="52"/>
        <v>AFP</v>
      </c>
      <c r="J463" s="200">
        <v>1</v>
      </c>
      <c r="K463" s="195">
        <f t="shared" si="54"/>
        <v>52.5</v>
      </c>
      <c r="L463" s="195">
        <f t="shared" si="55"/>
        <v>3.5437500000000002</v>
      </c>
      <c r="M463" s="195">
        <f t="shared" si="56"/>
        <v>0</v>
      </c>
      <c r="N463" s="195">
        <f t="shared" si="57"/>
        <v>3.9375</v>
      </c>
      <c r="O463" s="195">
        <f t="shared" si="53"/>
        <v>0</v>
      </c>
      <c r="P463" s="195">
        <f t="shared" si="58"/>
        <v>175</v>
      </c>
    </row>
    <row r="464" spans="1:16" ht="12.75" customHeight="1" x14ac:dyDescent="0.2">
      <c r="A464" s="148">
        <v>127</v>
      </c>
      <c r="B464" s="157" t="s">
        <v>568</v>
      </c>
      <c r="C464" s="157" t="s">
        <v>536</v>
      </c>
      <c r="D464" s="157" t="s">
        <v>853</v>
      </c>
      <c r="E464" s="153" t="s">
        <v>264</v>
      </c>
      <c r="F464" s="154">
        <v>51201</v>
      </c>
      <c r="G464" s="158">
        <v>350</v>
      </c>
      <c r="H464" s="156">
        <v>1</v>
      </c>
      <c r="I464" s="193" t="str">
        <f t="shared" si="52"/>
        <v>AFP</v>
      </c>
      <c r="J464" s="200">
        <v>1</v>
      </c>
      <c r="K464" s="195">
        <f t="shared" si="54"/>
        <v>52.5</v>
      </c>
      <c r="L464" s="195">
        <f t="shared" si="55"/>
        <v>3.5437500000000002</v>
      </c>
      <c r="M464" s="195">
        <f t="shared" si="56"/>
        <v>0</v>
      </c>
      <c r="N464" s="195">
        <f t="shared" si="57"/>
        <v>3.9375</v>
      </c>
      <c r="O464" s="195">
        <f t="shared" si="53"/>
        <v>0</v>
      </c>
      <c r="P464" s="195">
        <f t="shared" si="58"/>
        <v>175</v>
      </c>
    </row>
    <row r="465" spans="1:16" ht="12.75" customHeight="1" x14ac:dyDescent="0.2">
      <c r="A465" s="148">
        <v>128</v>
      </c>
      <c r="B465" s="148" t="s">
        <v>767</v>
      </c>
      <c r="C465" s="148" t="s">
        <v>581</v>
      </c>
      <c r="D465" s="148" t="s">
        <v>588</v>
      </c>
      <c r="E465" s="153" t="s">
        <v>264</v>
      </c>
      <c r="F465" s="154">
        <v>51201</v>
      </c>
      <c r="G465" s="155">
        <v>400</v>
      </c>
      <c r="H465" s="156">
        <v>1</v>
      </c>
      <c r="I465" s="193" t="str">
        <f t="shared" si="52"/>
        <v>AFP</v>
      </c>
      <c r="J465" s="200">
        <v>1</v>
      </c>
      <c r="K465" s="195">
        <f t="shared" si="54"/>
        <v>60</v>
      </c>
      <c r="L465" s="195">
        <f t="shared" si="55"/>
        <v>4.0500000000000007</v>
      </c>
      <c r="M465" s="195">
        <f t="shared" si="56"/>
        <v>0</v>
      </c>
      <c r="N465" s="195">
        <f t="shared" si="57"/>
        <v>4.5</v>
      </c>
      <c r="O465" s="195">
        <f t="shared" si="53"/>
        <v>0</v>
      </c>
      <c r="P465" s="195">
        <f t="shared" si="58"/>
        <v>200</v>
      </c>
    </row>
    <row r="466" spans="1:16" ht="12.75" customHeight="1" x14ac:dyDescent="0.2">
      <c r="A466" s="148">
        <v>129</v>
      </c>
      <c r="B466" s="148" t="s">
        <v>29</v>
      </c>
      <c r="C466" s="148" t="s">
        <v>854</v>
      </c>
      <c r="D466" s="148" t="s">
        <v>594</v>
      </c>
      <c r="E466" s="153" t="s">
        <v>264</v>
      </c>
      <c r="F466" s="154">
        <v>51201</v>
      </c>
      <c r="G466" s="187">
        <v>750</v>
      </c>
      <c r="H466" s="156">
        <v>1</v>
      </c>
      <c r="I466" s="193" t="str">
        <f t="shared" si="52"/>
        <v>AFP</v>
      </c>
      <c r="J466" s="200">
        <v>1</v>
      </c>
      <c r="K466" s="195">
        <f t="shared" si="54"/>
        <v>112.5</v>
      </c>
      <c r="L466" s="195">
        <f t="shared" si="55"/>
        <v>7.5937500000000009</v>
      </c>
      <c r="M466" s="195">
        <f t="shared" si="56"/>
        <v>0</v>
      </c>
      <c r="N466" s="195">
        <f t="shared" si="57"/>
        <v>8.4375</v>
      </c>
      <c r="O466" s="195">
        <f t="shared" si="53"/>
        <v>0</v>
      </c>
      <c r="P466" s="195">
        <f t="shared" si="58"/>
        <v>375</v>
      </c>
    </row>
    <row r="467" spans="1:16" ht="12.75" customHeight="1" x14ac:dyDescent="0.2">
      <c r="A467" s="148">
        <v>130</v>
      </c>
      <c r="B467" s="157" t="s">
        <v>26</v>
      </c>
      <c r="C467" s="157" t="s">
        <v>487</v>
      </c>
      <c r="D467" s="157" t="s">
        <v>585</v>
      </c>
      <c r="E467" s="153" t="s">
        <v>264</v>
      </c>
      <c r="F467" s="154">
        <v>51201</v>
      </c>
      <c r="G467" s="158">
        <v>950</v>
      </c>
      <c r="H467" s="156">
        <v>1</v>
      </c>
      <c r="I467" s="193" t="str">
        <f t="shared" si="52"/>
        <v>AFP</v>
      </c>
      <c r="J467" s="200">
        <v>1</v>
      </c>
      <c r="K467" s="195">
        <f t="shared" si="54"/>
        <v>142.5</v>
      </c>
      <c r="L467" s="195">
        <f t="shared" si="55"/>
        <v>9.6187500000000004</v>
      </c>
      <c r="M467" s="195">
        <f t="shared" si="56"/>
        <v>0</v>
      </c>
      <c r="N467" s="195">
        <f t="shared" si="57"/>
        <v>10.6875</v>
      </c>
      <c r="O467" s="195">
        <f t="shared" si="53"/>
        <v>0</v>
      </c>
      <c r="P467" s="195">
        <f t="shared" si="58"/>
        <v>475</v>
      </c>
    </row>
    <row r="468" spans="1:16" ht="12.75" customHeight="1" x14ac:dyDescent="0.2">
      <c r="A468" s="148">
        <v>131</v>
      </c>
      <c r="B468" s="157" t="s">
        <v>977</v>
      </c>
      <c r="C468" s="157" t="s">
        <v>584</v>
      </c>
      <c r="D468" s="157" t="s">
        <v>585</v>
      </c>
      <c r="E468" s="153" t="s">
        <v>264</v>
      </c>
      <c r="F468" s="154">
        <v>51201</v>
      </c>
      <c r="G468" s="158">
        <v>450</v>
      </c>
      <c r="H468" s="156">
        <v>1</v>
      </c>
      <c r="I468" s="193" t="str">
        <f t="shared" si="52"/>
        <v>AFP</v>
      </c>
      <c r="J468" s="200">
        <v>1</v>
      </c>
      <c r="K468" s="195">
        <f t="shared" si="54"/>
        <v>67.5</v>
      </c>
      <c r="L468" s="195">
        <f t="shared" si="55"/>
        <v>4.5562500000000004</v>
      </c>
      <c r="M468" s="195">
        <f t="shared" si="56"/>
        <v>0</v>
      </c>
      <c r="N468" s="195">
        <f t="shared" si="57"/>
        <v>5.0625</v>
      </c>
      <c r="O468" s="195">
        <f t="shared" si="53"/>
        <v>0</v>
      </c>
      <c r="P468" s="195">
        <f t="shared" si="58"/>
        <v>225</v>
      </c>
    </row>
    <row r="469" spans="1:16" ht="12.75" customHeight="1" x14ac:dyDescent="0.2">
      <c r="A469" s="148">
        <v>132</v>
      </c>
      <c r="B469" s="148" t="s">
        <v>655</v>
      </c>
      <c r="C469" s="148" t="s">
        <v>595</v>
      </c>
      <c r="D469" s="148" t="s">
        <v>585</v>
      </c>
      <c r="E469" s="153" t="s">
        <v>264</v>
      </c>
      <c r="F469" s="154">
        <v>51201</v>
      </c>
      <c r="G469" s="155">
        <v>500</v>
      </c>
      <c r="H469" s="156">
        <v>1</v>
      </c>
      <c r="I469" s="193" t="str">
        <f t="shared" si="52"/>
        <v>AFP</v>
      </c>
      <c r="J469" s="200">
        <v>1</v>
      </c>
      <c r="K469" s="195">
        <f t="shared" si="54"/>
        <v>75</v>
      </c>
      <c r="L469" s="195">
        <f t="shared" si="55"/>
        <v>5.0625</v>
      </c>
      <c r="M469" s="195">
        <f t="shared" si="56"/>
        <v>0</v>
      </c>
      <c r="N469" s="195">
        <f t="shared" si="57"/>
        <v>5.625</v>
      </c>
      <c r="O469" s="195">
        <f t="shared" si="53"/>
        <v>0</v>
      </c>
      <c r="P469" s="195">
        <f t="shared" si="58"/>
        <v>250</v>
      </c>
    </row>
    <row r="470" spans="1:16" ht="12.75" customHeight="1" x14ac:dyDescent="0.2">
      <c r="A470" s="148">
        <v>133</v>
      </c>
      <c r="B470" s="157" t="s">
        <v>855</v>
      </c>
      <c r="C470" s="157" t="s">
        <v>446</v>
      </c>
      <c r="D470" s="157" t="s">
        <v>585</v>
      </c>
      <c r="E470" s="153" t="s">
        <v>264</v>
      </c>
      <c r="F470" s="154">
        <v>51201</v>
      </c>
      <c r="G470" s="158">
        <v>350</v>
      </c>
      <c r="H470" s="156">
        <v>1</v>
      </c>
      <c r="I470" s="193" t="str">
        <f t="shared" si="52"/>
        <v>AFP</v>
      </c>
      <c r="J470" s="200">
        <v>1</v>
      </c>
      <c r="K470" s="195">
        <f t="shared" si="54"/>
        <v>52.5</v>
      </c>
      <c r="L470" s="195">
        <f t="shared" si="55"/>
        <v>3.5437500000000002</v>
      </c>
      <c r="M470" s="195">
        <f t="shared" si="56"/>
        <v>0</v>
      </c>
      <c r="N470" s="195">
        <f t="shared" si="57"/>
        <v>3.9375</v>
      </c>
      <c r="O470" s="195">
        <f t="shared" si="53"/>
        <v>0</v>
      </c>
      <c r="P470" s="195">
        <f t="shared" si="58"/>
        <v>175</v>
      </c>
    </row>
    <row r="471" spans="1:16" ht="12.75" customHeight="1" x14ac:dyDescent="0.2">
      <c r="A471" s="148">
        <v>134</v>
      </c>
      <c r="B471" s="157" t="s">
        <v>587</v>
      </c>
      <c r="C471" s="157" t="s">
        <v>493</v>
      </c>
      <c r="D471" s="157" t="s">
        <v>585</v>
      </c>
      <c r="E471" s="153" t="s">
        <v>264</v>
      </c>
      <c r="F471" s="154">
        <v>51201</v>
      </c>
      <c r="G471" s="158">
        <v>350</v>
      </c>
      <c r="H471" s="156">
        <v>1</v>
      </c>
      <c r="I471" s="193" t="str">
        <f t="shared" si="52"/>
        <v>AFP</v>
      </c>
      <c r="J471" s="200">
        <v>1</v>
      </c>
      <c r="K471" s="195">
        <f t="shared" si="54"/>
        <v>52.5</v>
      </c>
      <c r="L471" s="195">
        <f t="shared" si="55"/>
        <v>3.5437500000000002</v>
      </c>
      <c r="M471" s="195">
        <f t="shared" si="56"/>
        <v>0</v>
      </c>
      <c r="N471" s="195">
        <f t="shared" si="57"/>
        <v>3.9375</v>
      </c>
      <c r="O471" s="195">
        <f t="shared" si="53"/>
        <v>0</v>
      </c>
      <c r="P471" s="195">
        <f t="shared" si="58"/>
        <v>175</v>
      </c>
    </row>
    <row r="472" spans="1:16" ht="12.75" customHeight="1" x14ac:dyDescent="0.2">
      <c r="A472" s="148">
        <v>135</v>
      </c>
      <c r="B472" s="157" t="s">
        <v>27</v>
      </c>
      <c r="C472" s="157" t="s">
        <v>586</v>
      </c>
      <c r="D472" s="157" t="s">
        <v>585</v>
      </c>
      <c r="E472" s="153" t="s">
        <v>264</v>
      </c>
      <c r="F472" s="154">
        <v>51201</v>
      </c>
      <c r="G472" s="158">
        <v>350</v>
      </c>
      <c r="H472" s="156">
        <v>1</v>
      </c>
      <c r="I472" s="193" t="str">
        <f t="shared" si="52"/>
        <v>AFP</v>
      </c>
      <c r="J472" s="200">
        <v>1</v>
      </c>
      <c r="K472" s="195">
        <f t="shared" si="54"/>
        <v>52.5</v>
      </c>
      <c r="L472" s="195">
        <f t="shared" si="55"/>
        <v>3.5437500000000002</v>
      </c>
      <c r="M472" s="195">
        <f t="shared" si="56"/>
        <v>0</v>
      </c>
      <c r="N472" s="195">
        <f t="shared" si="57"/>
        <v>3.9375</v>
      </c>
      <c r="O472" s="195">
        <f t="shared" si="53"/>
        <v>0</v>
      </c>
      <c r="P472" s="195">
        <f t="shared" si="58"/>
        <v>175</v>
      </c>
    </row>
    <row r="473" spans="1:16" ht="12.75" customHeight="1" x14ac:dyDescent="0.2">
      <c r="A473" s="148">
        <v>136</v>
      </c>
      <c r="B473" s="157" t="s">
        <v>916</v>
      </c>
      <c r="C473" s="157" t="s">
        <v>665</v>
      </c>
      <c r="D473" s="157" t="s">
        <v>856</v>
      </c>
      <c r="E473" s="153" t="s">
        <v>264</v>
      </c>
      <c r="F473" s="154">
        <v>51201</v>
      </c>
      <c r="G473" s="158">
        <v>500</v>
      </c>
      <c r="H473" s="156">
        <v>1</v>
      </c>
      <c r="I473" s="193" t="str">
        <f t="shared" si="52"/>
        <v>AFP</v>
      </c>
      <c r="J473" s="200">
        <v>1</v>
      </c>
      <c r="K473" s="195">
        <f t="shared" si="54"/>
        <v>75</v>
      </c>
      <c r="L473" s="195">
        <f t="shared" si="55"/>
        <v>5.0625</v>
      </c>
      <c r="M473" s="195">
        <f t="shared" si="56"/>
        <v>0</v>
      </c>
      <c r="N473" s="195">
        <f t="shared" si="57"/>
        <v>5.625</v>
      </c>
      <c r="O473" s="195">
        <f t="shared" si="53"/>
        <v>0</v>
      </c>
      <c r="P473" s="195">
        <f t="shared" si="58"/>
        <v>250</v>
      </c>
    </row>
    <row r="474" spans="1:16" ht="12.75" customHeight="1" x14ac:dyDescent="0.2">
      <c r="A474" s="148">
        <v>137</v>
      </c>
      <c r="B474" s="157" t="s">
        <v>768</v>
      </c>
      <c r="C474" s="157" t="s">
        <v>665</v>
      </c>
      <c r="D474" s="157" t="s">
        <v>856</v>
      </c>
      <c r="E474" s="153" t="s">
        <v>264</v>
      </c>
      <c r="F474" s="154">
        <v>51201</v>
      </c>
      <c r="G474" s="158">
        <v>500</v>
      </c>
      <c r="H474" s="156">
        <v>1</v>
      </c>
      <c r="I474" s="193" t="str">
        <f t="shared" si="52"/>
        <v>AFP</v>
      </c>
      <c r="J474" s="200">
        <v>1</v>
      </c>
      <c r="K474" s="195">
        <f t="shared" si="54"/>
        <v>75</v>
      </c>
      <c r="L474" s="195">
        <f t="shared" si="55"/>
        <v>5.0625</v>
      </c>
      <c r="M474" s="195">
        <f t="shared" si="56"/>
        <v>0</v>
      </c>
      <c r="N474" s="195">
        <f t="shared" si="57"/>
        <v>5.625</v>
      </c>
      <c r="O474" s="195">
        <f t="shared" si="53"/>
        <v>0</v>
      </c>
      <c r="P474" s="195">
        <f t="shared" si="58"/>
        <v>250</v>
      </c>
    </row>
    <row r="475" spans="1:16" ht="12.75" customHeight="1" x14ac:dyDescent="0.2">
      <c r="A475" s="148">
        <v>138</v>
      </c>
      <c r="B475" s="157" t="s">
        <v>769</v>
      </c>
      <c r="C475" s="157" t="s">
        <v>665</v>
      </c>
      <c r="D475" s="157" t="s">
        <v>856</v>
      </c>
      <c r="E475" s="153" t="s">
        <v>264</v>
      </c>
      <c r="F475" s="154">
        <v>51201</v>
      </c>
      <c r="G475" s="158">
        <v>500</v>
      </c>
      <c r="H475" s="156">
        <v>1</v>
      </c>
      <c r="I475" s="193" t="str">
        <f t="shared" si="52"/>
        <v>AFP</v>
      </c>
      <c r="J475" s="200">
        <v>1</v>
      </c>
      <c r="K475" s="195">
        <f t="shared" si="54"/>
        <v>75</v>
      </c>
      <c r="L475" s="195">
        <f t="shared" si="55"/>
        <v>5.0625</v>
      </c>
      <c r="M475" s="195">
        <f t="shared" si="56"/>
        <v>0</v>
      </c>
      <c r="N475" s="195">
        <f t="shared" si="57"/>
        <v>5.625</v>
      </c>
      <c r="O475" s="195">
        <f t="shared" si="53"/>
        <v>0</v>
      </c>
      <c r="P475" s="195">
        <f t="shared" si="58"/>
        <v>250</v>
      </c>
    </row>
    <row r="476" spans="1:16" ht="12.75" customHeight="1" x14ac:dyDescent="0.2">
      <c r="A476" s="148">
        <v>139</v>
      </c>
      <c r="B476" s="157" t="s">
        <v>770</v>
      </c>
      <c r="C476" s="157" t="s">
        <v>665</v>
      </c>
      <c r="D476" s="157" t="s">
        <v>856</v>
      </c>
      <c r="E476" s="153" t="s">
        <v>264</v>
      </c>
      <c r="F476" s="154">
        <v>51201</v>
      </c>
      <c r="G476" s="158">
        <v>500</v>
      </c>
      <c r="H476" s="156">
        <v>1</v>
      </c>
      <c r="I476" s="193" t="str">
        <f t="shared" si="52"/>
        <v>AFP</v>
      </c>
      <c r="J476" s="200">
        <v>1</v>
      </c>
      <c r="K476" s="195">
        <f t="shared" si="54"/>
        <v>75</v>
      </c>
      <c r="L476" s="195">
        <f t="shared" si="55"/>
        <v>5.0625</v>
      </c>
      <c r="M476" s="195">
        <f t="shared" si="56"/>
        <v>0</v>
      </c>
      <c r="N476" s="195">
        <f t="shared" si="57"/>
        <v>5.625</v>
      </c>
      <c r="O476" s="195">
        <f t="shared" si="53"/>
        <v>0</v>
      </c>
      <c r="P476" s="195">
        <f t="shared" si="58"/>
        <v>250</v>
      </c>
    </row>
    <row r="477" spans="1:16" ht="12.75" customHeight="1" x14ac:dyDescent="0.2">
      <c r="A477" s="148">
        <v>140</v>
      </c>
      <c r="B477" s="157" t="s">
        <v>771</v>
      </c>
      <c r="C477" s="157" t="s">
        <v>665</v>
      </c>
      <c r="D477" s="157" t="s">
        <v>856</v>
      </c>
      <c r="E477" s="153" t="s">
        <v>264</v>
      </c>
      <c r="F477" s="154">
        <v>51201</v>
      </c>
      <c r="G477" s="158">
        <v>500</v>
      </c>
      <c r="H477" s="156">
        <v>1</v>
      </c>
      <c r="I477" s="193" t="str">
        <f t="shared" si="52"/>
        <v>AFP</v>
      </c>
      <c r="J477" s="200">
        <v>1</v>
      </c>
      <c r="K477" s="195">
        <f t="shared" si="54"/>
        <v>75</v>
      </c>
      <c r="L477" s="195">
        <f t="shared" si="55"/>
        <v>5.0625</v>
      </c>
      <c r="M477" s="195">
        <f t="shared" si="56"/>
        <v>0</v>
      </c>
      <c r="N477" s="195">
        <f t="shared" si="57"/>
        <v>5.625</v>
      </c>
      <c r="O477" s="195">
        <f t="shared" si="53"/>
        <v>0</v>
      </c>
      <c r="P477" s="195">
        <f t="shared" si="58"/>
        <v>250</v>
      </c>
    </row>
    <row r="478" spans="1:16" ht="12.75" customHeight="1" x14ac:dyDescent="0.2">
      <c r="A478" s="148">
        <v>141</v>
      </c>
      <c r="B478" s="163" t="s">
        <v>67</v>
      </c>
      <c r="C478" s="148" t="s">
        <v>510</v>
      </c>
      <c r="D478" s="157" t="s">
        <v>887</v>
      </c>
      <c r="E478" s="153" t="s">
        <v>264</v>
      </c>
      <c r="F478" s="154">
        <v>51201</v>
      </c>
      <c r="G478" s="155">
        <v>350</v>
      </c>
      <c r="H478" s="156">
        <v>1</v>
      </c>
      <c r="I478" s="193" t="str">
        <f t="shared" si="52"/>
        <v>AFP</v>
      </c>
      <c r="J478" s="200">
        <v>1</v>
      </c>
      <c r="K478" s="195">
        <f t="shared" si="54"/>
        <v>52.5</v>
      </c>
      <c r="L478" s="195">
        <f t="shared" si="55"/>
        <v>3.5437500000000002</v>
      </c>
      <c r="M478" s="195">
        <f t="shared" si="56"/>
        <v>0</v>
      </c>
      <c r="N478" s="195">
        <f t="shared" si="57"/>
        <v>3.9375</v>
      </c>
      <c r="O478" s="195">
        <f t="shared" ref="O478:O493" si="59">IF(H478=3,K478*O476,0)</f>
        <v>0</v>
      </c>
      <c r="P478" s="195">
        <f t="shared" si="58"/>
        <v>175</v>
      </c>
    </row>
    <row r="479" spans="1:16" ht="12.75" customHeight="1" x14ac:dyDescent="0.2">
      <c r="A479" s="148">
        <v>142</v>
      </c>
      <c r="B479" s="148" t="s">
        <v>849</v>
      </c>
      <c r="C479" s="148" t="s">
        <v>510</v>
      </c>
      <c r="D479" s="157" t="s">
        <v>887</v>
      </c>
      <c r="E479" s="153" t="s">
        <v>264</v>
      </c>
      <c r="F479" s="154">
        <v>51201</v>
      </c>
      <c r="G479" s="155">
        <v>350</v>
      </c>
      <c r="H479" s="156">
        <v>1</v>
      </c>
      <c r="I479" s="193" t="str">
        <f t="shared" ref="I479:I493" si="60">VLOOKUP(H479,$BE$1:$BF$4,2)</f>
        <v>AFP</v>
      </c>
      <c r="J479" s="200">
        <v>1</v>
      </c>
      <c r="K479" s="195">
        <f t="shared" si="54"/>
        <v>52.5</v>
      </c>
      <c r="L479" s="195">
        <f t="shared" si="55"/>
        <v>3.5437500000000002</v>
      </c>
      <c r="M479" s="195">
        <f t="shared" si="56"/>
        <v>0</v>
      </c>
      <c r="N479" s="195">
        <f t="shared" si="57"/>
        <v>3.9375</v>
      </c>
      <c r="O479" s="195">
        <f t="shared" si="59"/>
        <v>0</v>
      </c>
      <c r="P479" s="195">
        <f t="shared" si="58"/>
        <v>175</v>
      </c>
    </row>
    <row r="480" spans="1:16" ht="12.75" customHeight="1" x14ac:dyDescent="0.2">
      <c r="A480" s="148">
        <v>143</v>
      </c>
      <c r="B480" s="148" t="s">
        <v>702</v>
      </c>
      <c r="C480" s="148" t="s">
        <v>510</v>
      </c>
      <c r="D480" s="157" t="s">
        <v>887</v>
      </c>
      <c r="E480" s="153" t="s">
        <v>264</v>
      </c>
      <c r="F480" s="154">
        <v>51201</v>
      </c>
      <c r="G480" s="155">
        <v>350</v>
      </c>
      <c r="H480" s="156">
        <v>1</v>
      </c>
      <c r="I480" s="193" t="str">
        <f t="shared" si="60"/>
        <v>AFP</v>
      </c>
      <c r="J480" s="200">
        <v>1</v>
      </c>
      <c r="K480" s="195">
        <f t="shared" ref="K480:K493" si="61">IF(J480=1,(G480/2)*0.3,0)</f>
        <v>52.5</v>
      </c>
      <c r="L480" s="195">
        <f t="shared" ref="L480:L493" si="62">IF(H480=1,K480*$L$7,0)</f>
        <v>3.5437500000000002</v>
      </c>
      <c r="M480" s="195">
        <f t="shared" ref="M480:M493" si="63">IF(H480=2,K480*$M$7,0)</f>
        <v>0</v>
      </c>
      <c r="N480" s="195">
        <f t="shared" ref="N480:N493" si="64">K480*$N$7</f>
        <v>3.9375</v>
      </c>
      <c r="O480" s="195">
        <f t="shared" si="59"/>
        <v>0</v>
      </c>
      <c r="P480" s="195">
        <f t="shared" ref="P480:P493" si="65">IF(J480=1,G480/2,0)</f>
        <v>175</v>
      </c>
    </row>
    <row r="481" spans="1:16" ht="12.75" customHeight="1" x14ac:dyDescent="0.2">
      <c r="A481" s="148">
        <v>144</v>
      </c>
      <c r="B481" s="157" t="s">
        <v>857</v>
      </c>
      <c r="C481" s="157" t="s">
        <v>772</v>
      </c>
      <c r="D481" s="157" t="s">
        <v>713</v>
      </c>
      <c r="E481" s="153" t="s">
        <v>264</v>
      </c>
      <c r="F481" s="154">
        <v>51201</v>
      </c>
      <c r="G481" s="158">
        <v>300</v>
      </c>
      <c r="H481" s="156">
        <v>1</v>
      </c>
      <c r="I481" s="193" t="str">
        <f t="shared" si="60"/>
        <v>AFP</v>
      </c>
      <c r="J481" s="200">
        <v>1</v>
      </c>
      <c r="K481" s="195">
        <f t="shared" si="61"/>
        <v>45</v>
      </c>
      <c r="L481" s="195">
        <f t="shared" si="62"/>
        <v>3.0375000000000001</v>
      </c>
      <c r="M481" s="195">
        <f t="shared" si="63"/>
        <v>0</v>
      </c>
      <c r="N481" s="195">
        <f t="shared" si="64"/>
        <v>3.375</v>
      </c>
      <c r="O481" s="195">
        <f t="shared" si="59"/>
        <v>0</v>
      </c>
      <c r="P481" s="195">
        <f t="shared" si="65"/>
        <v>150</v>
      </c>
    </row>
    <row r="482" spans="1:16" ht="12.75" customHeight="1" x14ac:dyDescent="0.2">
      <c r="A482" s="148">
        <v>145</v>
      </c>
      <c r="B482" s="157" t="s">
        <v>773</v>
      </c>
      <c r="C482" s="157" t="s">
        <v>510</v>
      </c>
      <c r="D482" s="157" t="s">
        <v>713</v>
      </c>
      <c r="E482" s="153" t="s">
        <v>264</v>
      </c>
      <c r="F482" s="154">
        <v>51201</v>
      </c>
      <c r="G482" s="158">
        <v>270</v>
      </c>
      <c r="H482" s="156">
        <v>1</v>
      </c>
      <c r="I482" s="193" t="str">
        <f t="shared" si="60"/>
        <v>AFP</v>
      </c>
      <c r="J482" s="200">
        <v>1</v>
      </c>
      <c r="K482" s="195">
        <f t="shared" si="61"/>
        <v>40.5</v>
      </c>
      <c r="L482" s="195">
        <f t="shared" si="62"/>
        <v>2.7337500000000001</v>
      </c>
      <c r="M482" s="195">
        <f t="shared" si="63"/>
        <v>0</v>
      </c>
      <c r="N482" s="195">
        <f t="shared" si="64"/>
        <v>3.0375000000000001</v>
      </c>
      <c r="O482" s="195">
        <f t="shared" si="59"/>
        <v>0</v>
      </c>
      <c r="P482" s="195">
        <f t="shared" si="65"/>
        <v>135</v>
      </c>
    </row>
    <row r="483" spans="1:16" ht="12.75" customHeight="1" x14ac:dyDescent="0.2">
      <c r="A483" s="148">
        <v>146</v>
      </c>
      <c r="B483" s="157" t="s">
        <v>774</v>
      </c>
      <c r="C483" s="157" t="s">
        <v>510</v>
      </c>
      <c r="D483" s="157" t="s">
        <v>713</v>
      </c>
      <c r="E483" s="153" t="s">
        <v>264</v>
      </c>
      <c r="F483" s="154">
        <v>51201</v>
      </c>
      <c r="G483" s="158">
        <v>270</v>
      </c>
      <c r="H483" s="156">
        <v>1</v>
      </c>
      <c r="I483" s="193" t="str">
        <f t="shared" si="60"/>
        <v>AFP</v>
      </c>
      <c r="J483" s="200">
        <v>1</v>
      </c>
      <c r="K483" s="195">
        <f t="shared" si="61"/>
        <v>40.5</v>
      </c>
      <c r="L483" s="195">
        <f t="shared" si="62"/>
        <v>2.7337500000000001</v>
      </c>
      <c r="M483" s="195">
        <f t="shared" si="63"/>
        <v>0</v>
      </c>
      <c r="N483" s="195">
        <f t="shared" si="64"/>
        <v>3.0375000000000001</v>
      </c>
      <c r="O483" s="195">
        <f t="shared" si="59"/>
        <v>0</v>
      </c>
      <c r="P483" s="195">
        <f t="shared" si="65"/>
        <v>135</v>
      </c>
    </row>
    <row r="484" spans="1:16" ht="12.75" customHeight="1" x14ac:dyDescent="0.2">
      <c r="A484" s="148">
        <v>147</v>
      </c>
      <c r="B484" s="157" t="s">
        <v>775</v>
      </c>
      <c r="C484" s="157" t="s">
        <v>510</v>
      </c>
      <c r="D484" s="157" t="s">
        <v>713</v>
      </c>
      <c r="E484" s="153" t="s">
        <v>264</v>
      </c>
      <c r="F484" s="154">
        <v>51201</v>
      </c>
      <c r="G484" s="158">
        <v>270</v>
      </c>
      <c r="H484" s="156">
        <v>1</v>
      </c>
      <c r="I484" s="193" t="str">
        <f t="shared" si="60"/>
        <v>AFP</v>
      </c>
      <c r="J484" s="200">
        <v>1</v>
      </c>
      <c r="K484" s="195">
        <f t="shared" si="61"/>
        <v>40.5</v>
      </c>
      <c r="L484" s="195">
        <f t="shared" si="62"/>
        <v>2.7337500000000001</v>
      </c>
      <c r="M484" s="195">
        <f t="shared" si="63"/>
        <v>0</v>
      </c>
      <c r="N484" s="195">
        <f t="shared" si="64"/>
        <v>3.0375000000000001</v>
      </c>
      <c r="O484" s="195">
        <f t="shared" si="59"/>
        <v>0</v>
      </c>
      <c r="P484" s="195">
        <f t="shared" si="65"/>
        <v>135</v>
      </c>
    </row>
    <row r="485" spans="1:16" ht="12.75" customHeight="1" x14ac:dyDescent="0.2">
      <c r="A485" s="148">
        <v>148</v>
      </c>
      <c r="B485" s="157" t="s">
        <v>776</v>
      </c>
      <c r="C485" s="157" t="s">
        <v>510</v>
      </c>
      <c r="D485" s="157" t="s">
        <v>713</v>
      </c>
      <c r="E485" s="153" t="s">
        <v>264</v>
      </c>
      <c r="F485" s="154">
        <v>51201</v>
      </c>
      <c r="G485" s="158">
        <v>270</v>
      </c>
      <c r="H485" s="156">
        <v>1</v>
      </c>
      <c r="I485" s="193" t="str">
        <f t="shared" si="60"/>
        <v>AFP</v>
      </c>
      <c r="J485" s="200">
        <v>1</v>
      </c>
      <c r="K485" s="195">
        <f t="shared" si="61"/>
        <v>40.5</v>
      </c>
      <c r="L485" s="195">
        <f t="shared" si="62"/>
        <v>2.7337500000000001</v>
      </c>
      <c r="M485" s="195">
        <f t="shared" si="63"/>
        <v>0</v>
      </c>
      <c r="N485" s="195">
        <f t="shared" si="64"/>
        <v>3.0375000000000001</v>
      </c>
      <c r="O485" s="195">
        <f t="shared" si="59"/>
        <v>0</v>
      </c>
      <c r="P485" s="195">
        <f t="shared" si="65"/>
        <v>135</v>
      </c>
    </row>
    <row r="486" spans="1:16" ht="12.75" customHeight="1" x14ac:dyDescent="0.2">
      <c r="A486" s="148">
        <v>149</v>
      </c>
      <c r="B486" s="157" t="s">
        <v>777</v>
      </c>
      <c r="C486" s="157" t="s">
        <v>510</v>
      </c>
      <c r="D486" s="157" t="s">
        <v>713</v>
      </c>
      <c r="E486" s="153" t="s">
        <v>264</v>
      </c>
      <c r="F486" s="154">
        <v>51201</v>
      </c>
      <c r="G486" s="158">
        <v>270</v>
      </c>
      <c r="H486" s="156">
        <v>1</v>
      </c>
      <c r="I486" s="193" t="str">
        <f t="shared" si="60"/>
        <v>AFP</v>
      </c>
      <c r="J486" s="200">
        <v>1</v>
      </c>
      <c r="K486" s="195">
        <f t="shared" si="61"/>
        <v>40.5</v>
      </c>
      <c r="L486" s="195">
        <f t="shared" si="62"/>
        <v>2.7337500000000001</v>
      </c>
      <c r="M486" s="195">
        <f t="shared" si="63"/>
        <v>0</v>
      </c>
      <c r="N486" s="195">
        <f t="shared" si="64"/>
        <v>3.0375000000000001</v>
      </c>
      <c r="O486" s="195">
        <f t="shared" si="59"/>
        <v>0</v>
      </c>
      <c r="P486" s="195">
        <f t="shared" si="65"/>
        <v>135</v>
      </c>
    </row>
    <row r="487" spans="1:16" ht="12.75" customHeight="1" x14ac:dyDescent="0.2">
      <c r="A487" s="148">
        <v>150</v>
      </c>
      <c r="B487" s="157" t="s">
        <v>778</v>
      </c>
      <c r="C487" s="157" t="s">
        <v>510</v>
      </c>
      <c r="D487" s="157" t="s">
        <v>713</v>
      </c>
      <c r="E487" s="153" t="s">
        <v>264</v>
      </c>
      <c r="F487" s="154">
        <v>51201</v>
      </c>
      <c r="G487" s="158">
        <v>270</v>
      </c>
      <c r="H487" s="156">
        <v>1</v>
      </c>
      <c r="I487" s="193" t="str">
        <f t="shared" si="60"/>
        <v>AFP</v>
      </c>
      <c r="J487" s="200">
        <v>1</v>
      </c>
      <c r="K487" s="195">
        <f t="shared" si="61"/>
        <v>40.5</v>
      </c>
      <c r="L487" s="195">
        <f t="shared" si="62"/>
        <v>2.7337500000000001</v>
      </c>
      <c r="M487" s="195">
        <f t="shared" si="63"/>
        <v>0</v>
      </c>
      <c r="N487" s="195">
        <f t="shared" si="64"/>
        <v>3.0375000000000001</v>
      </c>
      <c r="O487" s="195">
        <f t="shared" si="59"/>
        <v>0</v>
      </c>
      <c r="P487" s="195">
        <f t="shared" si="65"/>
        <v>135</v>
      </c>
    </row>
    <row r="488" spans="1:16" ht="12.75" customHeight="1" x14ac:dyDescent="0.2">
      <c r="A488" s="148">
        <v>151</v>
      </c>
      <c r="B488" s="157" t="s">
        <v>779</v>
      </c>
      <c r="C488" s="157" t="s">
        <v>510</v>
      </c>
      <c r="D488" s="157" t="s">
        <v>713</v>
      </c>
      <c r="E488" s="153" t="s">
        <v>264</v>
      </c>
      <c r="F488" s="154">
        <v>51201</v>
      </c>
      <c r="G488" s="158">
        <v>270</v>
      </c>
      <c r="H488" s="156">
        <v>1</v>
      </c>
      <c r="I488" s="193" t="str">
        <f t="shared" si="60"/>
        <v>AFP</v>
      </c>
      <c r="J488" s="200">
        <v>1</v>
      </c>
      <c r="K488" s="195">
        <f t="shared" si="61"/>
        <v>40.5</v>
      </c>
      <c r="L488" s="195">
        <f t="shared" si="62"/>
        <v>2.7337500000000001</v>
      </c>
      <c r="M488" s="195">
        <f t="shared" si="63"/>
        <v>0</v>
      </c>
      <c r="N488" s="195">
        <f t="shared" si="64"/>
        <v>3.0375000000000001</v>
      </c>
      <c r="O488" s="195">
        <f t="shared" si="59"/>
        <v>0</v>
      </c>
      <c r="P488" s="195">
        <f t="shared" si="65"/>
        <v>135</v>
      </c>
    </row>
    <row r="489" spans="1:16" ht="12.75" customHeight="1" x14ac:dyDescent="0.2">
      <c r="A489" s="148">
        <v>152</v>
      </c>
      <c r="B489" s="157" t="s">
        <v>780</v>
      </c>
      <c r="C489" s="157" t="s">
        <v>510</v>
      </c>
      <c r="D489" s="157" t="s">
        <v>713</v>
      </c>
      <c r="E489" s="153" t="s">
        <v>264</v>
      </c>
      <c r="F489" s="154">
        <v>51201</v>
      </c>
      <c r="G489" s="158">
        <v>270</v>
      </c>
      <c r="H489" s="156">
        <v>1</v>
      </c>
      <c r="I489" s="193" t="str">
        <f t="shared" si="60"/>
        <v>AFP</v>
      </c>
      <c r="J489" s="200">
        <v>1</v>
      </c>
      <c r="K489" s="195">
        <f t="shared" si="61"/>
        <v>40.5</v>
      </c>
      <c r="L489" s="195">
        <f t="shared" si="62"/>
        <v>2.7337500000000001</v>
      </c>
      <c r="M489" s="195">
        <f t="shared" si="63"/>
        <v>0</v>
      </c>
      <c r="N489" s="195">
        <f t="shared" si="64"/>
        <v>3.0375000000000001</v>
      </c>
      <c r="O489" s="195">
        <f t="shared" si="59"/>
        <v>0</v>
      </c>
      <c r="P489" s="195">
        <f t="shared" si="65"/>
        <v>135</v>
      </c>
    </row>
    <row r="490" spans="1:16" ht="12.75" customHeight="1" x14ac:dyDescent="0.2">
      <c r="A490" s="148">
        <v>153</v>
      </c>
      <c r="B490" s="157" t="s">
        <v>781</v>
      </c>
      <c r="C490" s="157" t="s">
        <v>510</v>
      </c>
      <c r="D490" s="157" t="s">
        <v>713</v>
      </c>
      <c r="E490" s="153" t="s">
        <v>264</v>
      </c>
      <c r="F490" s="154">
        <v>51201</v>
      </c>
      <c r="G490" s="158">
        <v>270</v>
      </c>
      <c r="H490" s="156">
        <v>1</v>
      </c>
      <c r="I490" s="193" t="str">
        <f t="shared" si="60"/>
        <v>AFP</v>
      </c>
      <c r="J490" s="200">
        <v>1</v>
      </c>
      <c r="K490" s="195">
        <f t="shared" si="61"/>
        <v>40.5</v>
      </c>
      <c r="L490" s="195">
        <f t="shared" si="62"/>
        <v>2.7337500000000001</v>
      </c>
      <c r="M490" s="195">
        <f t="shared" si="63"/>
        <v>0</v>
      </c>
      <c r="N490" s="195">
        <f t="shared" si="64"/>
        <v>3.0375000000000001</v>
      </c>
      <c r="O490" s="195">
        <f t="shared" si="59"/>
        <v>0</v>
      </c>
      <c r="P490" s="195">
        <f t="shared" si="65"/>
        <v>135</v>
      </c>
    </row>
    <row r="491" spans="1:16" ht="12.75" customHeight="1" x14ac:dyDescent="0.2">
      <c r="A491" s="148">
        <v>154</v>
      </c>
      <c r="B491" s="157" t="s">
        <v>955</v>
      </c>
      <c r="C491" s="157" t="s">
        <v>510</v>
      </c>
      <c r="D491" s="157" t="s">
        <v>713</v>
      </c>
      <c r="E491" s="153" t="s">
        <v>264</v>
      </c>
      <c r="F491" s="154">
        <v>51201</v>
      </c>
      <c r="G491" s="158">
        <v>270</v>
      </c>
      <c r="H491" s="156">
        <v>3</v>
      </c>
      <c r="I491" s="193" t="str">
        <f t="shared" si="60"/>
        <v>ISPFA</v>
      </c>
      <c r="J491" s="200">
        <v>1</v>
      </c>
      <c r="K491" s="195">
        <f t="shared" si="61"/>
        <v>40.5</v>
      </c>
      <c r="L491" s="195">
        <f t="shared" si="62"/>
        <v>0</v>
      </c>
      <c r="M491" s="195">
        <f t="shared" si="63"/>
        <v>0</v>
      </c>
      <c r="N491" s="195">
        <f t="shared" si="64"/>
        <v>3.0375000000000001</v>
      </c>
      <c r="O491" s="195">
        <f t="shared" si="59"/>
        <v>0</v>
      </c>
      <c r="P491" s="195">
        <f t="shared" si="65"/>
        <v>135</v>
      </c>
    </row>
    <row r="492" spans="1:16" ht="12.75" customHeight="1" x14ac:dyDescent="0.2">
      <c r="A492" s="148">
        <v>155</v>
      </c>
      <c r="B492" s="157" t="s">
        <v>956</v>
      </c>
      <c r="C492" s="157" t="s">
        <v>510</v>
      </c>
      <c r="D492" s="157" t="s">
        <v>713</v>
      </c>
      <c r="E492" s="153" t="s">
        <v>264</v>
      </c>
      <c r="F492" s="154">
        <v>51201</v>
      </c>
      <c r="G492" s="158">
        <v>270</v>
      </c>
      <c r="H492" s="156">
        <v>1</v>
      </c>
      <c r="I492" s="193" t="str">
        <f t="shared" si="60"/>
        <v>AFP</v>
      </c>
      <c r="J492" s="200">
        <v>1</v>
      </c>
      <c r="K492" s="195">
        <f t="shared" si="61"/>
        <v>40.5</v>
      </c>
      <c r="L492" s="195">
        <f t="shared" si="62"/>
        <v>2.7337500000000001</v>
      </c>
      <c r="M492" s="195">
        <f t="shared" si="63"/>
        <v>0</v>
      </c>
      <c r="N492" s="195">
        <f t="shared" si="64"/>
        <v>3.0375000000000001</v>
      </c>
      <c r="O492" s="195">
        <f t="shared" si="59"/>
        <v>0</v>
      </c>
      <c r="P492" s="195">
        <f t="shared" si="65"/>
        <v>135</v>
      </c>
    </row>
    <row r="493" spans="1:16" ht="12.75" customHeight="1" x14ac:dyDescent="0.2">
      <c r="A493" s="148">
        <v>156</v>
      </c>
      <c r="B493" s="164" t="s">
        <v>67</v>
      </c>
      <c r="C493" s="157" t="s">
        <v>510</v>
      </c>
      <c r="D493" s="157" t="s">
        <v>713</v>
      </c>
      <c r="E493" s="153" t="s">
        <v>264</v>
      </c>
      <c r="F493" s="154">
        <v>51201</v>
      </c>
      <c r="G493" s="158">
        <v>270</v>
      </c>
      <c r="H493" s="156">
        <v>1</v>
      </c>
      <c r="I493" s="193" t="str">
        <f t="shared" si="60"/>
        <v>AFP</v>
      </c>
      <c r="J493" s="200">
        <v>1</v>
      </c>
      <c r="K493" s="195">
        <f t="shared" si="61"/>
        <v>40.5</v>
      </c>
      <c r="L493" s="195">
        <f t="shared" si="62"/>
        <v>2.7337500000000001</v>
      </c>
      <c r="M493" s="195">
        <f t="shared" si="63"/>
        <v>0</v>
      </c>
      <c r="N493" s="195">
        <f t="shared" si="64"/>
        <v>3.0375000000000001</v>
      </c>
      <c r="O493" s="195">
        <f t="shared" si="59"/>
        <v>0</v>
      </c>
      <c r="P493" s="195">
        <f t="shared" si="65"/>
        <v>135</v>
      </c>
    </row>
    <row r="494" spans="1:16" ht="12.75" customHeight="1" thickBot="1" x14ac:dyDescent="0.25">
      <c r="A494" s="148"/>
      <c r="B494" s="164"/>
      <c r="C494" s="157"/>
      <c r="D494" s="157"/>
      <c r="E494" s="153"/>
      <c r="F494" s="154"/>
      <c r="G494" s="188">
        <f>SUM(G338:G493)</f>
        <v>61161</v>
      </c>
      <c r="H494" s="210"/>
      <c r="I494" s="203"/>
      <c r="J494" s="204"/>
      <c r="K494" s="188">
        <f t="shared" ref="K494:P494" si="66">SUM(K338:K493)</f>
        <v>9110.4</v>
      </c>
      <c r="L494" s="188">
        <f t="shared" si="66"/>
        <v>593.08199999999954</v>
      </c>
      <c r="M494" s="188">
        <f t="shared" si="66"/>
        <v>4.8825000000000003</v>
      </c>
      <c r="N494" s="188">
        <f t="shared" si="66"/>
        <v>683.28000000000088</v>
      </c>
      <c r="O494" s="188">
        <f t="shared" si="66"/>
        <v>0</v>
      </c>
      <c r="P494" s="188">
        <f t="shared" si="66"/>
        <v>30368</v>
      </c>
    </row>
    <row r="495" spans="1:16" ht="13.5" thickTop="1" x14ac:dyDescent="0.2"/>
    <row r="496" spans="1:16" ht="13.5" thickBot="1" x14ac:dyDescent="0.25">
      <c r="A496" s="212">
        <f>COUNT(A9:A393)</f>
        <v>365</v>
      </c>
      <c r="B496" s="190"/>
      <c r="C496" s="191"/>
      <c r="D496" s="213" t="s">
        <v>428</v>
      </c>
      <c r="E496" s="214"/>
      <c r="F496" s="214"/>
      <c r="G496" s="215">
        <f>+G494+G336+G223+G215+G195+G187+G111+G59+G55+G35+G23</f>
        <v>229531.54</v>
      </c>
      <c r="H496" s="215"/>
      <c r="I496" s="215"/>
      <c r="J496" s="216"/>
      <c r="K496" s="215">
        <f t="shared" ref="K496:P496" si="67">+K494+K336+K223+K215+K195+K187+K111+K59+K55+K35+K23</f>
        <v>20778.75</v>
      </c>
      <c r="L496" s="215">
        <f t="shared" si="67"/>
        <v>1261.6964999999993</v>
      </c>
      <c r="M496" s="215">
        <f t="shared" si="67"/>
        <v>20.370000000000005</v>
      </c>
      <c r="N496" s="215">
        <f t="shared" si="67"/>
        <v>1558.4062500000007</v>
      </c>
      <c r="O496" s="215">
        <f t="shared" si="67"/>
        <v>0</v>
      </c>
      <c r="P496" s="215">
        <f t="shared" si="67"/>
        <v>69262.5</v>
      </c>
    </row>
    <row r="497" spans="1:24" ht="13.5" thickTop="1" x14ac:dyDescent="0.2">
      <c r="E497" s="136"/>
      <c r="F497" s="136"/>
      <c r="G497" s="192"/>
      <c r="J497" s="136"/>
    </row>
    <row r="498" spans="1:24" s="135" customFormat="1" x14ac:dyDescent="0.2">
      <c r="A498" s="136"/>
      <c r="B498" s="136"/>
      <c r="C498" s="136"/>
      <c r="D498" s="136"/>
      <c r="E498" s="189"/>
      <c r="F498" s="189"/>
      <c r="G498" s="31"/>
      <c r="H498" s="31"/>
      <c r="I498" s="31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</row>
  </sheetData>
  <mergeCells count="14">
    <mergeCell ref="J4:P4"/>
    <mergeCell ref="J5:J7"/>
    <mergeCell ref="K5:P5"/>
    <mergeCell ref="K6:K7"/>
    <mergeCell ref="A1:H1"/>
    <mergeCell ref="A2:H2"/>
    <mergeCell ref="A3:H3"/>
    <mergeCell ref="A4:A7"/>
    <mergeCell ref="C4:C7"/>
    <mergeCell ref="D4:D7"/>
    <mergeCell ref="E4:E7"/>
    <mergeCell ref="F4:F7"/>
    <mergeCell ref="G4:G7"/>
    <mergeCell ref="H4:I7"/>
  </mergeCells>
  <printOptions horizontalCentered="1"/>
  <pageMargins left="0.15748031496062992" right="0.15748031496062992" top="0.55118110236220474" bottom="0.35433070866141736" header="0" footer="0"/>
  <pageSetup scale="70" orientation="landscape" r:id="rId1"/>
  <headerFooter alignWithMargins="0">
    <oddFooter>Página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9">
    <tabColor rgb="FFFF0000"/>
  </sheetPr>
  <dimension ref="A1:K393"/>
  <sheetViews>
    <sheetView showGridLines="0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5" sqref="C385"/>
    </sheetView>
  </sheetViews>
  <sheetFormatPr baseColWidth="10" defaultRowHeight="12.75" x14ac:dyDescent="0.2"/>
  <cols>
    <col min="1" max="1" width="5" style="11" customWidth="1"/>
    <col min="2" max="2" width="36.28515625" style="11" customWidth="1"/>
    <col min="3" max="3" width="39.42578125" style="11" customWidth="1"/>
    <col min="4" max="4" width="29.85546875" style="11" customWidth="1"/>
    <col min="5" max="5" width="13" style="11" customWidth="1"/>
    <col min="6" max="6" width="12.28515625" style="11" bestFit="1" customWidth="1"/>
    <col min="7" max="16384" width="11.42578125" style="11"/>
  </cols>
  <sheetData>
    <row r="1" spans="1:5" x14ac:dyDescent="0.2">
      <c r="A1" s="415" t="s">
        <v>255</v>
      </c>
      <c r="B1" s="415"/>
      <c r="C1" s="415"/>
      <c r="D1" s="415"/>
      <c r="E1" s="415"/>
    </row>
    <row r="2" spans="1:5" x14ac:dyDescent="0.2">
      <c r="A2" s="473" t="s">
        <v>960</v>
      </c>
      <c r="B2" s="474"/>
      <c r="C2" s="474"/>
      <c r="D2" s="474"/>
      <c r="E2" s="474"/>
    </row>
    <row r="3" spans="1:5" ht="13.5" thickBot="1" x14ac:dyDescent="0.25">
      <c r="A3" s="474" t="s">
        <v>362</v>
      </c>
      <c r="B3" s="474"/>
      <c r="C3" s="474"/>
      <c r="D3" s="474"/>
      <c r="E3" s="474"/>
    </row>
    <row r="4" spans="1:5" ht="13.5" customHeight="1" x14ac:dyDescent="0.2">
      <c r="A4" s="475" t="s">
        <v>50</v>
      </c>
      <c r="B4" s="79"/>
      <c r="C4" s="478" t="s">
        <v>51</v>
      </c>
      <c r="D4" s="471" t="s">
        <v>52</v>
      </c>
      <c r="E4" s="482" t="s">
        <v>55</v>
      </c>
    </row>
    <row r="5" spans="1:5" ht="13.5" thickBot="1" x14ac:dyDescent="0.25">
      <c r="A5" s="476"/>
      <c r="B5" s="80" t="s">
        <v>58</v>
      </c>
      <c r="C5" s="479"/>
      <c r="D5" s="481"/>
      <c r="E5" s="483"/>
    </row>
    <row r="6" spans="1:5" ht="10.5" customHeight="1" x14ac:dyDescent="0.2">
      <c r="A6" s="476"/>
      <c r="B6" s="32" t="s">
        <v>600</v>
      </c>
      <c r="C6" s="479"/>
      <c r="D6" s="481"/>
      <c r="E6" s="471" t="s">
        <v>355</v>
      </c>
    </row>
    <row r="7" spans="1:5" ht="10.5" customHeight="1" thickBot="1" x14ac:dyDescent="0.25">
      <c r="A7" s="477"/>
      <c r="B7" s="81"/>
      <c r="C7" s="480"/>
      <c r="D7" s="472"/>
      <c r="E7" s="472"/>
    </row>
    <row r="8" spans="1:5" ht="12.75" customHeight="1" x14ac:dyDescent="0.2">
      <c r="A8" s="59"/>
      <c r="B8" s="55"/>
      <c r="C8" s="55"/>
      <c r="D8" s="55"/>
      <c r="E8" s="57"/>
    </row>
    <row r="9" spans="1:5" ht="12.75" customHeight="1" x14ac:dyDescent="0.2">
      <c r="A9" s="59">
        <v>1</v>
      </c>
      <c r="B9" s="55" t="s">
        <v>445</v>
      </c>
      <c r="C9" s="55" t="s">
        <v>176</v>
      </c>
      <c r="D9" s="55" t="s">
        <v>782</v>
      </c>
      <c r="E9" s="57">
        <v>450</v>
      </c>
    </row>
    <row r="10" spans="1:5" ht="12.75" customHeight="1" x14ac:dyDescent="0.2">
      <c r="A10" s="59">
        <v>2</v>
      </c>
      <c r="B10" s="55" t="s">
        <v>152</v>
      </c>
      <c r="C10" s="55" t="s">
        <v>176</v>
      </c>
      <c r="D10" s="55" t="s">
        <v>782</v>
      </c>
      <c r="E10" s="57">
        <v>550</v>
      </c>
    </row>
    <row r="11" spans="1:5" ht="12.75" customHeight="1" x14ac:dyDescent="0.2">
      <c r="A11" s="59">
        <v>3</v>
      </c>
      <c r="B11" s="55" t="s">
        <v>449</v>
      </c>
      <c r="C11" s="56" t="s">
        <v>450</v>
      </c>
      <c r="D11" s="55" t="s">
        <v>451</v>
      </c>
      <c r="E11" s="57">
        <v>850</v>
      </c>
    </row>
    <row r="12" spans="1:5" ht="12.75" customHeight="1" x14ac:dyDescent="0.2">
      <c r="A12" s="59">
        <v>4</v>
      </c>
      <c r="B12" s="60" t="s">
        <v>534</v>
      </c>
      <c r="C12" s="60" t="s">
        <v>176</v>
      </c>
      <c r="D12" s="55" t="s">
        <v>451</v>
      </c>
      <c r="E12" s="61">
        <v>400</v>
      </c>
    </row>
    <row r="13" spans="1:5" ht="12.75" customHeight="1" x14ac:dyDescent="0.2">
      <c r="A13" s="59">
        <v>5</v>
      </c>
      <c r="B13" s="55" t="s">
        <v>891</v>
      </c>
      <c r="C13" s="55" t="s">
        <v>176</v>
      </c>
      <c r="D13" s="55" t="s">
        <v>456</v>
      </c>
      <c r="E13" s="57">
        <v>350</v>
      </c>
    </row>
    <row r="14" spans="1:5" ht="12.75" customHeight="1" x14ac:dyDescent="0.2">
      <c r="A14" s="59">
        <v>6</v>
      </c>
      <c r="B14" s="55" t="s">
        <v>72</v>
      </c>
      <c r="C14" s="56" t="s">
        <v>661</v>
      </c>
      <c r="D14" s="55" t="s">
        <v>461</v>
      </c>
      <c r="E14" s="57">
        <v>1100</v>
      </c>
    </row>
    <row r="15" spans="1:5" ht="12.75" customHeight="1" x14ac:dyDescent="0.2">
      <c r="A15" s="59">
        <v>7</v>
      </c>
      <c r="B15" s="55" t="s">
        <v>462</v>
      </c>
      <c r="C15" s="55" t="s">
        <v>463</v>
      </c>
      <c r="D15" s="55" t="s">
        <v>461</v>
      </c>
      <c r="E15" s="57">
        <v>425</v>
      </c>
    </row>
    <row r="16" spans="1:5" ht="12.75" customHeight="1" x14ac:dyDescent="0.2">
      <c r="A16" s="59">
        <v>8</v>
      </c>
      <c r="B16" s="55" t="s">
        <v>74</v>
      </c>
      <c r="C16" s="55" t="s">
        <v>463</v>
      </c>
      <c r="D16" s="55" t="s">
        <v>461</v>
      </c>
      <c r="E16" s="57">
        <v>450</v>
      </c>
    </row>
    <row r="17" spans="1:5" ht="12.75" customHeight="1" x14ac:dyDescent="0.2">
      <c r="A17" s="59">
        <v>9</v>
      </c>
      <c r="B17" s="55" t="s">
        <v>156</v>
      </c>
      <c r="C17" s="55" t="s">
        <v>464</v>
      </c>
      <c r="D17" s="55" t="s">
        <v>461</v>
      </c>
      <c r="E17" s="57">
        <v>425</v>
      </c>
    </row>
    <row r="18" spans="1:5" ht="12.75" customHeight="1" x14ac:dyDescent="0.2">
      <c r="A18" s="59">
        <v>10</v>
      </c>
      <c r="B18" s="60" t="s">
        <v>537</v>
      </c>
      <c r="C18" s="55" t="s">
        <v>464</v>
      </c>
      <c r="D18" s="55" t="s">
        <v>461</v>
      </c>
      <c r="E18" s="61">
        <v>425</v>
      </c>
    </row>
    <row r="19" spans="1:5" ht="12.75" customHeight="1" x14ac:dyDescent="0.2">
      <c r="A19" s="59">
        <v>11</v>
      </c>
      <c r="B19" s="55" t="s">
        <v>784</v>
      </c>
      <c r="C19" s="55" t="s">
        <v>176</v>
      </c>
      <c r="D19" s="55" t="s">
        <v>461</v>
      </c>
      <c r="E19" s="57">
        <v>425</v>
      </c>
    </row>
    <row r="20" spans="1:5" ht="12.75" customHeight="1" x14ac:dyDescent="0.2">
      <c r="A20" s="59">
        <v>12</v>
      </c>
      <c r="B20" s="55" t="s">
        <v>73</v>
      </c>
      <c r="C20" s="55" t="s">
        <v>176</v>
      </c>
      <c r="D20" s="55" t="s">
        <v>461</v>
      </c>
      <c r="E20" s="57">
        <v>425</v>
      </c>
    </row>
    <row r="21" spans="1:5" ht="12.75" customHeight="1" x14ac:dyDescent="0.2">
      <c r="A21" s="59">
        <v>13</v>
      </c>
      <c r="B21" s="55" t="s">
        <v>681</v>
      </c>
      <c r="C21" s="55" t="s">
        <v>176</v>
      </c>
      <c r="D21" s="55" t="s">
        <v>461</v>
      </c>
      <c r="E21" s="57">
        <v>300</v>
      </c>
    </row>
    <row r="22" spans="1:5" ht="12.75" customHeight="1" x14ac:dyDescent="0.2">
      <c r="A22" s="59">
        <v>14</v>
      </c>
      <c r="B22" s="55" t="s">
        <v>157</v>
      </c>
      <c r="C22" s="85" t="s">
        <v>661</v>
      </c>
      <c r="D22" s="55" t="s">
        <v>786</v>
      </c>
      <c r="E22" s="57">
        <v>1350</v>
      </c>
    </row>
    <row r="23" spans="1:5" ht="12.75" customHeight="1" x14ac:dyDescent="0.2">
      <c r="A23" s="59">
        <v>15</v>
      </c>
      <c r="B23" s="55" t="s">
        <v>75</v>
      </c>
      <c r="C23" s="55" t="s">
        <v>176</v>
      </c>
      <c r="D23" s="55" t="s">
        <v>786</v>
      </c>
      <c r="E23" s="57">
        <v>700</v>
      </c>
    </row>
    <row r="24" spans="1:5" ht="12.75" customHeight="1" x14ac:dyDescent="0.2">
      <c r="A24" s="59">
        <v>16</v>
      </c>
      <c r="B24" s="55" t="s">
        <v>466</v>
      </c>
      <c r="C24" s="55" t="s">
        <v>176</v>
      </c>
      <c r="D24" s="55" t="s">
        <v>786</v>
      </c>
      <c r="E24" s="57">
        <v>600</v>
      </c>
    </row>
    <row r="25" spans="1:5" ht="12.75" customHeight="1" x14ac:dyDescent="0.2">
      <c r="A25" s="59">
        <v>17</v>
      </c>
      <c r="B25" s="55" t="s">
        <v>158</v>
      </c>
      <c r="C25" s="55" t="s">
        <v>176</v>
      </c>
      <c r="D25" s="55" t="s">
        <v>786</v>
      </c>
      <c r="E25" s="57">
        <v>400</v>
      </c>
    </row>
    <row r="26" spans="1:5" ht="12.75" customHeight="1" x14ac:dyDescent="0.2">
      <c r="A26" s="59">
        <v>18</v>
      </c>
      <c r="B26" s="151" t="s">
        <v>889</v>
      </c>
      <c r="C26" s="151" t="s">
        <v>176</v>
      </c>
      <c r="D26" s="151" t="s">
        <v>800</v>
      </c>
      <c r="E26" s="155">
        <v>400</v>
      </c>
    </row>
    <row r="27" spans="1:5" ht="12.75" customHeight="1" x14ac:dyDescent="0.2">
      <c r="A27" s="59">
        <v>19</v>
      </c>
      <c r="B27" s="151" t="s">
        <v>682</v>
      </c>
      <c r="C27" s="157" t="s">
        <v>176</v>
      </c>
      <c r="D27" s="151" t="s">
        <v>800</v>
      </c>
      <c r="E27" s="155">
        <v>350</v>
      </c>
    </row>
    <row r="28" spans="1:5" ht="12.75" customHeight="1" x14ac:dyDescent="0.2">
      <c r="A28" s="59">
        <v>20</v>
      </c>
      <c r="B28" s="151" t="s">
        <v>722</v>
      </c>
      <c r="C28" s="157" t="s">
        <v>176</v>
      </c>
      <c r="D28" s="151" t="s">
        <v>800</v>
      </c>
      <c r="E28" s="155">
        <v>300</v>
      </c>
    </row>
    <row r="29" spans="1:5" ht="12.75" customHeight="1" x14ac:dyDescent="0.2">
      <c r="A29" s="59">
        <v>21</v>
      </c>
      <c r="B29" s="151" t="s">
        <v>895</v>
      </c>
      <c r="C29" s="157" t="s">
        <v>176</v>
      </c>
      <c r="D29" s="151" t="s">
        <v>800</v>
      </c>
      <c r="E29" s="155">
        <v>300</v>
      </c>
    </row>
    <row r="30" spans="1:5" ht="12.75" customHeight="1" x14ac:dyDescent="0.2">
      <c r="A30" s="59">
        <v>22</v>
      </c>
      <c r="B30" s="151" t="s">
        <v>723</v>
      </c>
      <c r="C30" s="157" t="s">
        <v>712</v>
      </c>
      <c r="D30" s="151" t="s">
        <v>800</v>
      </c>
      <c r="E30" s="155">
        <v>300</v>
      </c>
    </row>
    <row r="31" spans="1:5" ht="12.75" customHeight="1" x14ac:dyDescent="0.2">
      <c r="A31" s="59">
        <v>23</v>
      </c>
      <c r="B31" s="59" t="s">
        <v>720</v>
      </c>
      <c r="C31" s="55" t="s">
        <v>661</v>
      </c>
      <c r="D31" s="59" t="s">
        <v>680</v>
      </c>
      <c r="E31" s="57">
        <v>800</v>
      </c>
    </row>
    <row r="32" spans="1:5" ht="12.75" customHeight="1" x14ac:dyDescent="0.2">
      <c r="A32" s="59">
        <v>24</v>
      </c>
      <c r="B32" s="55" t="s">
        <v>467</v>
      </c>
      <c r="C32" s="55" t="s">
        <v>468</v>
      </c>
      <c r="D32" s="59" t="s">
        <v>680</v>
      </c>
      <c r="E32" s="57">
        <v>700</v>
      </c>
    </row>
    <row r="33" spans="1:5" ht="12.75" customHeight="1" x14ac:dyDescent="0.2">
      <c r="A33" s="59">
        <v>25</v>
      </c>
      <c r="B33" s="60" t="s">
        <v>538</v>
      </c>
      <c r="C33" s="55" t="s">
        <v>487</v>
      </c>
      <c r="D33" s="55" t="s">
        <v>469</v>
      </c>
      <c r="E33" s="57">
        <v>472</v>
      </c>
    </row>
    <row r="34" spans="1:5" ht="12.75" customHeight="1" x14ac:dyDescent="0.2">
      <c r="A34" s="59">
        <v>26</v>
      </c>
      <c r="B34" s="55" t="s">
        <v>77</v>
      </c>
      <c r="C34" s="55" t="s">
        <v>661</v>
      </c>
      <c r="D34" s="55" t="s">
        <v>787</v>
      </c>
      <c r="E34" s="57">
        <v>1100</v>
      </c>
    </row>
    <row r="35" spans="1:5" ht="12.75" customHeight="1" x14ac:dyDescent="0.2">
      <c r="A35" s="59">
        <v>27</v>
      </c>
      <c r="B35" s="55" t="s">
        <v>159</v>
      </c>
      <c r="C35" s="55" t="s">
        <v>662</v>
      </c>
      <c r="D35" s="55" t="s">
        <v>787</v>
      </c>
      <c r="E35" s="57">
        <v>425</v>
      </c>
    </row>
    <row r="36" spans="1:5" ht="12.75" customHeight="1" x14ac:dyDescent="0.2">
      <c r="A36" s="59">
        <v>28</v>
      </c>
      <c r="B36" s="55" t="s">
        <v>721</v>
      </c>
      <c r="C36" s="56" t="s">
        <v>602</v>
      </c>
      <c r="D36" s="55" t="s">
        <v>789</v>
      </c>
      <c r="E36" s="57">
        <v>550</v>
      </c>
    </row>
    <row r="37" spans="1:5" ht="12.75" customHeight="1" x14ac:dyDescent="0.2">
      <c r="A37" s="59">
        <v>29</v>
      </c>
      <c r="B37" s="55" t="s">
        <v>79</v>
      </c>
      <c r="C37" s="56" t="s">
        <v>788</v>
      </c>
      <c r="D37" s="55" t="s">
        <v>789</v>
      </c>
      <c r="E37" s="57">
        <v>550</v>
      </c>
    </row>
    <row r="38" spans="1:5" ht="12.75" customHeight="1" x14ac:dyDescent="0.2">
      <c r="A38" s="59">
        <v>30</v>
      </c>
      <c r="B38" s="55" t="s">
        <v>471</v>
      </c>
      <c r="C38" s="55" t="s">
        <v>470</v>
      </c>
      <c r="D38" s="55" t="s">
        <v>789</v>
      </c>
      <c r="E38" s="57">
        <v>425</v>
      </c>
    </row>
    <row r="39" spans="1:5" ht="12.75" customHeight="1" x14ac:dyDescent="0.2">
      <c r="A39" s="59">
        <v>31</v>
      </c>
      <c r="B39" s="55" t="s">
        <v>898</v>
      </c>
      <c r="C39" s="55" t="s">
        <v>470</v>
      </c>
      <c r="D39" s="55" t="s">
        <v>789</v>
      </c>
      <c r="E39" s="57">
        <v>425</v>
      </c>
    </row>
    <row r="40" spans="1:5" ht="12.75" customHeight="1" x14ac:dyDescent="0.2">
      <c r="A40" s="59">
        <v>32</v>
      </c>
      <c r="B40" s="55" t="s">
        <v>472</v>
      </c>
      <c r="C40" s="55" t="s">
        <v>470</v>
      </c>
      <c r="D40" s="55" t="s">
        <v>789</v>
      </c>
      <c r="E40" s="57">
        <v>425</v>
      </c>
    </row>
    <row r="41" spans="1:5" ht="12.75" customHeight="1" x14ac:dyDescent="0.2">
      <c r="A41" s="59">
        <v>33</v>
      </c>
      <c r="B41" s="55" t="s">
        <v>473</v>
      </c>
      <c r="C41" s="55" t="s">
        <v>470</v>
      </c>
      <c r="D41" s="55" t="s">
        <v>789</v>
      </c>
      <c r="E41" s="57">
        <v>425</v>
      </c>
    </row>
    <row r="42" spans="1:5" ht="12.75" customHeight="1" x14ac:dyDescent="0.2">
      <c r="A42" s="59">
        <v>34</v>
      </c>
      <c r="B42" s="55" t="s">
        <v>474</v>
      </c>
      <c r="C42" s="55" t="s">
        <v>470</v>
      </c>
      <c r="D42" s="55" t="s">
        <v>789</v>
      </c>
      <c r="E42" s="57">
        <v>425</v>
      </c>
    </row>
    <row r="43" spans="1:5" ht="12.75" customHeight="1" x14ac:dyDescent="0.2">
      <c r="A43" s="59">
        <v>35</v>
      </c>
      <c r="B43" s="55" t="s">
        <v>160</v>
      </c>
      <c r="C43" s="55" t="s">
        <v>470</v>
      </c>
      <c r="D43" s="55" t="s">
        <v>789</v>
      </c>
      <c r="E43" s="57">
        <v>425</v>
      </c>
    </row>
    <row r="44" spans="1:5" ht="12.75" customHeight="1" x14ac:dyDescent="0.2">
      <c r="A44" s="59">
        <v>36</v>
      </c>
      <c r="B44" s="55" t="s">
        <v>475</v>
      </c>
      <c r="C44" s="55" t="s">
        <v>470</v>
      </c>
      <c r="D44" s="55" t="s">
        <v>789</v>
      </c>
      <c r="E44" s="57">
        <v>425</v>
      </c>
    </row>
    <row r="45" spans="1:5" ht="12.75" customHeight="1" x14ac:dyDescent="0.2">
      <c r="A45" s="59">
        <v>37</v>
      </c>
      <c r="B45" s="55" t="s">
        <v>476</v>
      </c>
      <c r="C45" s="55" t="s">
        <v>470</v>
      </c>
      <c r="D45" s="55" t="s">
        <v>789</v>
      </c>
      <c r="E45" s="57">
        <v>425</v>
      </c>
    </row>
    <row r="46" spans="1:5" ht="12.75" customHeight="1" x14ac:dyDescent="0.2">
      <c r="A46" s="59">
        <v>38</v>
      </c>
      <c r="B46" s="55" t="s">
        <v>606</v>
      </c>
      <c r="C46" s="55" t="s">
        <v>470</v>
      </c>
      <c r="D46" s="55" t="s">
        <v>789</v>
      </c>
      <c r="E46" s="57">
        <v>425</v>
      </c>
    </row>
    <row r="47" spans="1:5" ht="12.75" customHeight="1" x14ac:dyDescent="0.2">
      <c r="A47" s="59">
        <v>39</v>
      </c>
      <c r="B47" s="55" t="s">
        <v>685</v>
      </c>
      <c r="C47" s="55" t="s">
        <v>470</v>
      </c>
      <c r="D47" s="55" t="s">
        <v>789</v>
      </c>
      <c r="E47" s="57">
        <v>425</v>
      </c>
    </row>
    <row r="48" spans="1:5" ht="12.75" customHeight="1" x14ac:dyDescent="0.2">
      <c r="A48" s="59">
        <v>40</v>
      </c>
      <c r="B48" s="55" t="s">
        <v>686</v>
      </c>
      <c r="C48" s="55" t="s">
        <v>470</v>
      </c>
      <c r="D48" s="55" t="s">
        <v>789</v>
      </c>
      <c r="E48" s="57">
        <v>425</v>
      </c>
    </row>
    <row r="49" spans="1:5" ht="12.75" customHeight="1" x14ac:dyDescent="0.2">
      <c r="A49" s="59">
        <v>41</v>
      </c>
      <c r="B49" s="55" t="s">
        <v>899</v>
      </c>
      <c r="C49" s="55" t="s">
        <v>470</v>
      </c>
      <c r="D49" s="55" t="s">
        <v>789</v>
      </c>
      <c r="E49" s="57">
        <v>425</v>
      </c>
    </row>
    <row r="50" spans="1:5" ht="12.75" customHeight="1" x14ac:dyDescent="0.2">
      <c r="A50" s="59">
        <v>42</v>
      </c>
      <c r="B50" s="151" t="s">
        <v>725</v>
      </c>
      <c r="C50" s="157" t="s">
        <v>470</v>
      </c>
      <c r="D50" s="151" t="s">
        <v>789</v>
      </c>
      <c r="E50" s="155">
        <v>375</v>
      </c>
    </row>
    <row r="51" spans="1:5" ht="12.75" customHeight="1" x14ac:dyDescent="0.2">
      <c r="A51" s="59">
        <v>43</v>
      </c>
      <c r="B51" s="151" t="s">
        <v>726</v>
      </c>
      <c r="C51" s="157" t="s">
        <v>470</v>
      </c>
      <c r="D51" s="151" t="s">
        <v>789</v>
      </c>
      <c r="E51" s="155">
        <v>375</v>
      </c>
    </row>
    <row r="52" spans="1:5" ht="12.75" customHeight="1" x14ac:dyDescent="0.2">
      <c r="A52" s="59">
        <v>44</v>
      </c>
      <c r="B52" s="151" t="s">
        <v>727</v>
      </c>
      <c r="C52" s="157" t="s">
        <v>470</v>
      </c>
      <c r="D52" s="151" t="s">
        <v>789</v>
      </c>
      <c r="E52" s="155">
        <v>375</v>
      </c>
    </row>
    <row r="53" spans="1:5" ht="12.75" customHeight="1" x14ac:dyDescent="0.2">
      <c r="A53" s="59">
        <v>45</v>
      </c>
      <c r="B53" s="151" t="s">
        <v>803</v>
      </c>
      <c r="C53" s="157" t="s">
        <v>470</v>
      </c>
      <c r="D53" s="151" t="s">
        <v>789</v>
      </c>
      <c r="E53" s="155">
        <v>375</v>
      </c>
    </row>
    <row r="54" spans="1:5" ht="12.75" customHeight="1" x14ac:dyDescent="0.2">
      <c r="A54" s="59">
        <v>46</v>
      </c>
      <c r="B54" s="151" t="s">
        <v>728</v>
      </c>
      <c r="C54" s="157" t="s">
        <v>470</v>
      </c>
      <c r="D54" s="151" t="s">
        <v>789</v>
      </c>
      <c r="E54" s="155">
        <v>375</v>
      </c>
    </row>
    <row r="55" spans="1:5" ht="12.75" customHeight="1" x14ac:dyDescent="0.2">
      <c r="A55" s="59">
        <v>47</v>
      </c>
      <c r="B55" s="151" t="s">
        <v>729</v>
      </c>
      <c r="C55" s="157" t="s">
        <v>470</v>
      </c>
      <c r="D55" s="151" t="s">
        <v>789</v>
      </c>
      <c r="E55" s="155">
        <v>375</v>
      </c>
    </row>
    <row r="56" spans="1:5" ht="12.75" customHeight="1" x14ac:dyDescent="0.2">
      <c r="A56" s="59">
        <v>48</v>
      </c>
      <c r="B56" s="151" t="s">
        <v>730</v>
      </c>
      <c r="C56" s="157" t="s">
        <v>470</v>
      </c>
      <c r="D56" s="151" t="s">
        <v>789</v>
      </c>
      <c r="E56" s="155">
        <v>375</v>
      </c>
    </row>
    <row r="57" spans="1:5" ht="12.75" customHeight="1" x14ac:dyDescent="0.2">
      <c r="A57" s="59">
        <v>49</v>
      </c>
      <c r="B57" s="151" t="s">
        <v>731</v>
      </c>
      <c r="C57" s="157" t="s">
        <v>470</v>
      </c>
      <c r="D57" s="151" t="s">
        <v>789</v>
      </c>
      <c r="E57" s="155">
        <v>375</v>
      </c>
    </row>
    <row r="58" spans="1:5" ht="12.75" customHeight="1" x14ac:dyDescent="0.2">
      <c r="A58" s="59">
        <v>50</v>
      </c>
      <c r="B58" s="151" t="s">
        <v>732</v>
      </c>
      <c r="C58" s="157" t="s">
        <v>470</v>
      </c>
      <c r="D58" s="151" t="s">
        <v>789</v>
      </c>
      <c r="E58" s="155">
        <v>375</v>
      </c>
    </row>
    <row r="59" spans="1:5" ht="12.75" customHeight="1" x14ac:dyDescent="0.2">
      <c r="A59" s="59">
        <v>51</v>
      </c>
      <c r="B59" s="151" t="s">
        <v>733</v>
      </c>
      <c r="C59" s="157" t="s">
        <v>470</v>
      </c>
      <c r="D59" s="151" t="s">
        <v>789</v>
      </c>
      <c r="E59" s="155">
        <v>375</v>
      </c>
    </row>
    <row r="60" spans="1:5" ht="12.75" customHeight="1" x14ac:dyDescent="0.2">
      <c r="A60" s="59">
        <v>52</v>
      </c>
      <c r="B60" s="151" t="s">
        <v>900</v>
      </c>
      <c r="C60" s="157" t="s">
        <v>470</v>
      </c>
      <c r="D60" s="151" t="s">
        <v>789</v>
      </c>
      <c r="E60" s="155">
        <v>375</v>
      </c>
    </row>
    <row r="61" spans="1:5" ht="12.75" customHeight="1" x14ac:dyDescent="0.2">
      <c r="A61" s="59">
        <v>53</v>
      </c>
      <c r="B61" s="151" t="s">
        <v>901</v>
      </c>
      <c r="C61" s="157" t="s">
        <v>470</v>
      </c>
      <c r="D61" s="151" t="s">
        <v>789</v>
      </c>
      <c r="E61" s="155">
        <v>375</v>
      </c>
    </row>
    <row r="62" spans="1:5" ht="12.75" customHeight="1" x14ac:dyDescent="0.2">
      <c r="A62" s="59">
        <v>54</v>
      </c>
      <c r="B62" s="151" t="s">
        <v>902</v>
      </c>
      <c r="C62" s="157" t="s">
        <v>470</v>
      </c>
      <c r="D62" s="151" t="s">
        <v>789</v>
      </c>
      <c r="E62" s="155">
        <v>375</v>
      </c>
    </row>
    <row r="63" spans="1:5" ht="12.75" customHeight="1" x14ac:dyDescent="0.2">
      <c r="A63" s="59">
        <v>55</v>
      </c>
      <c r="B63" s="151" t="s">
        <v>903</v>
      </c>
      <c r="C63" s="157" t="s">
        <v>470</v>
      </c>
      <c r="D63" s="151" t="s">
        <v>789</v>
      </c>
      <c r="E63" s="155">
        <v>375</v>
      </c>
    </row>
    <row r="64" spans="1:5" ht="12.75" customHeight="1" x14ac:dyDescent="0.2">
      <c r="A64" s="59">
        <v>56</v>
      </c>
      <c r="B64" s="151" t="s">
        <v>904</v>
      </c>
      <c r="C64" s="157" t="s">
        <v>470</v>
      </c>
      <c r="D64" s="151" t="s">
        <v>789</v>
      </c>
      <c r="E64" s="155">
        <v>375</v>
      </c>
    </row>
    <row r="65" spans="1:5" ht="12.75" customHeight="1" x14ac:dyDescent="0.2">
      <c r="A65" s="59">
        <v>57</v>
      </c>
      <c r="B65" s="151" t="s">
        <v>905</v>
      </c>
      <c r="C65" s="157" t="s">
        <v>470</v>
      </c>
      <c r="D65" s="151" t="s">
        <v>789</v>
      </c>
      <c r="E65" s="155">
        <v>375</v>
      </c>
    </row>
    <row r="66" spans="1:5" ht="12.75" customHeight="1" x14ac:dyDescent="0.2">
      <c r="A66" s="59">
        <v>58</v>
      </c>
      <c r="B66" s="151" t="s">
        <v>906</v>
      </c>
      <c r="C66" s="151" t="s">
        <v>470</v>
      </c>
      <c r="D66" s="151" t="s">
        <v>789</v>
      </c>
      <c r="E66" s="155">
        <v>375</v>
      </c>
    </row>
    <row r="67" spans="1:5" ht="12.75" customHeight="1" x14ac:dyDescent="0.2">
      <c r="A67" s="59">
        <v>59</v>
      </c>
      <c r="B67" s="151" t="s">
        <v>907</v>
      </c>
      <c r="C67" s="151" t="s">
        <v>470</v>
      </c>
      <c r="D67" s="151" t="s">
        <v>789</v>
      </c>
      <c r="E67" s="155">
        <v>375</v>
      </c>
    </row>
    <row r="68" spans="1:5" ht="12.75" customHeight="1" x14ac:dyDescent="0.2">
      <c r="A68" s="59">
        <v>60</v>
      </c>
      <c r="B68" s="151" t="s">
        <v>908</v>
      </c>
      <c r="C68" s="151" t="s">
        <v>470</v>
      </c>
      <c r="D68" s="151" t="s">
        <v>789</v>
      </c>
      <c r="E68" s="155">
        <v>375</v>
      </c>
    </row>
    <row r="69" spans="1:5" ht="12.75" customHeight="1" x14ac:dyDescent="0.2">
      <c r="A69" s="59">
        <v>61</v>
      </c>
      <c r="B69" s="151" t="s">
        <v>909</v>
      </c>
      <c r="C69" s="151" t="s">
        <v>470</v>
      </c>
      <c r="D69" s="151" t="s">
        <v>789</v>
      </c>
      <c r="E69" s="155">
        <v>375</v>
      </c>
    </row>
    <row r="70" spans="1:5" ht="12.75" customHeight="1" x14ac:dyDescent="0.2">
      <c r="A70" s="59">
        <v>62</v>
      </c>
      <c r="B70" s="151" t="s">
        <v>910</v>
      </c>
      <c r="C70" s="151" t="s">
        <v>470</v>
      </c>
      <c r="D70" s="151" t="s">
        <v>789</v>
      </c>
      <c r="E70" s="155">
        <v>375</v>
      </c>
    </row>
    <row r="71" spans="1:5" ht="12.75" customHeight="1" x14ac:dyDescent="0.2">
      <c r="A71" s="59">
        <v>63</v>
      </c>
      <c r="B71" s="151" t="s">
        <v>911</v>
      </c>
      <c r="C71" s="151" t="s">
        <v>470</v>
      </c>
      <c r="D71" s="151" t="s">
        <v>789</v>
      </c>
      <c r="E71" s="155">
        <v>375</v>
      </c>
    </row>
    <row r="72" spans="1:5" ht="12.75" customHeight="1" x14ac:dyDescent="0.2">
      <c r="A72" s="59">
        <v>64</v>
      </c>
      <c r="B72" s="151" t="s">
        <v>912</v>
      </c>
      <c r="C72" s="151" t="s">
        <v>470</v>
      </c>
      <c r="D72" s="151" t="s">
        <v>789</v>
      </c>
      <c r="E72" s="155">
        <v>375</v>
      </c>
    </row>
    <row r="73" spans="1:5" ht="12.75" customHeight="1" x14ac:dyDescent="0.2">
      <c r="A73" s="59">
        <v>65</v>
      </c>
      <c r="B73" s="151" t="s">
        <v>958</v>
      </c>
      <c r="C73" s="151" t="s">
        <v>470</v>
      </c>
      <c r="D73" s="151" t="s">
        <v>789</v>
      </c>
      <c r="E73" s="155">
        <v>375</v>
      </c>
    </row>
    <row r="74" spans="1:5" ht="12.75" customHeight="1" x14ac:dyDescent="0.2">
      <c r="A74" s="59">
        <v>66</v>
      </c>
      <c r="B74" s="151" t="s">
        <v>913</v>
      </c>
      <c r="C74" s="151" t="s">
        <v>470</v>
      </c>
      <c r="D74" s="151" t="s">
        <v>789</v>
      </c>
      <c r="E74" s="155">
        <v>375</v>
      </c>
    </row>
    <row r="75" spans="1:5" ht="12.75" customHeight="1" x14ac:dyDescent="0.2">
      <c r="A75" s="59">
        <v>67</v>
      </c>
      <c r="B75" s="151" t="s">
        <v>914</v>
      </c>
      <c r="C75" s="151" t="s">
        <v>470</v>
      </c>
      <c r="D75" s="151" t="s">
        <v>789</v>
      </c>
      <c r="E75" s="155">
        <v>375</v>
      </c>
    </row>
    <row r="76" spans="1:5" ht="12.75" customHeight="1" x14ac:dyDescent="0.2">
      <c r="A76" s="59">
        <v>68</v>
      </c>
      <c r="B76" s="55" t="s">
        <v>477</v>
      </c>
      <c r="C76" s="56" t="s">
        <v>176</v>
      </c>
      <c r="D76" s="55" t="s">
        <v>478</v>
      </c>
      <c r="E76" s="57">
        <v>400</v>
      </c>
    </row>
    <row r="77" spans="1:5" ht="12.75" customHeight="1" x14ac:dyDescent="0.2">
      <c r="A77" s="59">
        <v>69</v>
      </c>
      <c r="B77" s="55" t="s">
        <v>479</v>
      </c>
      <c r="C77" s="55" t="s">
        <v>176</v>
      </c>
      <c r="D77" s="55" t="s">
        <v>478</v>
      </c>
      <c r="E77" s="57">
        <v>350</v>
      </c>
    </row>
    <row r="78" spans="1:5" ht="12.75" customHeight="1" x14ac:dyDescent="0.2">
      <c r="A78" s="59">
        <v>70</v>
      </c>
      <c r="B78" s="163" t="s">
        <v>954</v>
      </c>
      <c r="C78" s="164" t="s">
        <v>953</v>
      </c>
      <c r="D78" s="165" t="s">
        <v>979</v>
      </c>
      <c r="E78" s="155">
        <v>500</v>
      </c>
    </row>
    <row r="79" spans="1:5" ht="12.75" customHeight="1" x14ac:dyDescent="0.2">
      <c r="A79" s="59">
        <v>71</v>
      </c>
      <c r="B79" s="151" t="s">
        <v>601</v>
      </c>
      <c r="C79" s="151" t="s">
        <v>454</v>
      </c>
      <c r="D79" s="151" t="s">
        <v>804</v>
      </c>
      <c r="E79" s="155">
        <v>500</v>
      </c>
    </row>
    <row r="80" spans="1:5" ht="12.75" customHeight="1" x14ac:dyDescent="0.2">
      <c r="A80" s="59">
        <v>72</v>
      </c>
      <c r="B80" s="55" t="s">
        <v>483</v>
      </c>
      <c r="C80" s="56" t="s">
        <v>661</v>
      </c>
      <c r="D80" s="55" t="s">
        <v>480</v>
      </c>
      <c r="E80" s="57">
        <v>1150</v>
      </c>
    </row>
    <row r="81" spans="1:5" ht="12.75" customHeight="1" x14ac:dyDescent="0.2">
      <c r="A81" s="59">
        <v>73</v>
      </c>
      <c r="B81" s="55" t="s">
        <v>81</v>
      </c>
      <c r="C81" s="56" t="s">
        <v>790</v>
      </c>
      <c r="D81" s="55" t="s">
        <v>480</v>
      </c>
      <c r="E81" s="57">
        <v>950</v>
      </c>
    </row>
    <row r="82" spans="1:5" ht="12.75" customHeight="1" x14ac:dyDescent="0.2">
      <c r="A82" s="59">
        <v>74</v>
      </c>
      <c r="B82" s="55" t="s">
        <v>76</v>
      </c>
      <c r="C82" s="56" t="s">
        <v>915</v>
      </c>
      <c r="D82" s="55" t="s">
        <v>480</v>
      </c>
      <c r="E82" s="117">
        <v>750</v>
      </c>
    </row>
    <row r="83" spans="1:5" ht="12.75" customHeight="1" x14ac:dyDescent="0.2">
      <c r="A83" s="59">
        <v>75</v>
      </c>
      <c r="B83" s="55" t="s">
        <v>161</v>
      </c>
      <c r="C83" s="56" t="s">
        <v>915</v>
      </c>
      <c r="D83" s="55" t="s">
        <v>480</v>
      </c>
      <c r="E83" s="57">
        <v>1100</v>
      </c>
    </row>
    <row r="84" spans="1:5" ht="12.75" customHeight="1" x14ac:dyDescent="0.2">
      <c r="A84" s="59">
        <v>76</v>
      </c>
      <c r="B84" s="151" t="s">
        <v>688</v>
      </c>
      <c r="C84" s="157" t="s">
        <v>896</v>
      </c>
      <c r="D84" s="151" t="s">
        <v>480</v>
      </c>
      <c r="E84" s="155">
        <v>1000</v>
      </c>
    </row>
    <row r="85" spans="1:5" ht="12.75" customHeight="1" x14ac:dyDescent="0.2">
      <c r="A85" s="59">
        <v>77</v>
      </c>
      <c r="B85" s="151" t="s">
        <v>918</v>
      </c>
      <c r="C85" s="157" t="s">
        <v>896</v>
      </c>
      <c r="D85" s="151" t="s">
        <v>480</v>
      </c>
      <c r="E85" s="155">
        <v>1000</v>
      </c>
    </row>
    <row r="86" spans="1:5" ht="12.75" customHeight="1" x14ac:dyDescent="0.2">
      <c r="A86" s="59">
        <v>78</v>
      </c>
      <c r="B86" s="159" t="s">
        <v>982</v>
      </c>
      <c r="C86" s="157" t="s">
        <v>807</v>
      </c>
      <c r="D86" s="151" t="s">
        <v>480</v>
      </c>
      <c r="E86" s="155">
        <v>700</v>
      </c>
    </row>
    <row r="87" spans="1:5" ht="12.75" customHeight="1" x14ac:dyDescent="0.2">
      <c r="A87" s="59">
        <v>79</v>
      </c>
      <c r="B87" s="151" t="s">
        <v>734</v>
      </c>
      <c r="C87" s="157" t="s">
        <v>896</v>
      </c>
      <c r="D87" s="151" t="s">
        <v>480</v>
      </c>
      <c r="E87" s="155">
        <v>600</v>
      </c>
    </row>
    <row r="88" spans="1:5" ht="12.75" customHeight="1" x14ac:dyDescent="0.2">
      <c r="A88" s="59">
        <v>80</v>
      </c>
      <c r="B88" s="151" t="s">
        <v>919</v>
      </c>
      <c r="C88" s="157" t="s">
        <v>896</v>
      </c>
      <c r="D88" s="151" t="s">
        <v>480</v>
      </c>
      <c r="E88" s="162">
        <v>600</v>
      </c>
    </row>
    <row r="89" spans="1:5" ht="12.75" customHeight="1" x14ac:dyDescent="0.2">
      <c r="A89" s="59">
        <v>81</v>
      </c>
      <c r="B89" s="161" t="s">
        <v>605</v>
      </c>
      <c r="C89" s="157" t="s">
        <v>896</v>
      </c>
      <c r="D89" s="151" t="s">
        <v>480</v>
      </c>
      <c r="E89" s="162">
        <v>600</v>
      </c>
    </row>
    <row r="90" spans="1:5" ht="12.75" customHeight="1" x14ac:dyDescent="0.2">
      <c r="A90" s="59">
        <v>82</v>
      </c>
      <c r="B90" s="161" t="s">
        <v>897</v>
      </c>
      <c r="C90" s="157" t="s">
        <v>896</v>
      </c>
      <c r="D90" s="151" t="s">
        <v>480</v>
      </c>
      <c r="E90" s="162">
        <v>600</v>
      </c>
    </row>
    <row r="91" spans="1:5" ht="12.75" customHeight="1" x14ac:dyDescent="0.2">
      <c r="A91" s="59">
        <v>83</v>
      </c>
      <c r="B91" s="55" t="s">
        <v>482</v>
      </c>
      <c r="C91" s="56" t="s">
        <v>792</v>
      </c>
      <c r="D91" s="55" t="s">
        <v>657</v>
      </c>
      <c r="E91" s="57">
        <v>1250</v>
      </c>
    </row>
    <row r="92" spans="1:5" ht="12.75" customHeight="1" x14ac:dyDescent="0.2">
      <c r="A92" s="59">
        <v>84</v>
      </c>
      <c r="B92" s="55" t="s">
        <v>576</v>
      </c>
      <c r="C92" s="56" t="s">
        <v>659</v>
      </c>
      <c r="D92" s="55" t="s">
        <v>657</v>
      </c>
      <c r="E92" s="57">
        <v>460</v>
      </c>
    </row>
    <row r="93" spans="1:5" ht="12.75" customHeight="1" x14ac:dyDescent="0.2">
      <c r="A93" s="59">
        <v>85</v>
      </c>
      <c r="B93" s="55" t="s">
        <v>603</v>
      </c>
      <c r="C93" s="56" t="s">
        <v>659</v>
      </c>
      <c r="D93" s="55" t="s">
        <v>657</v>
      </c>
      <c r="E93" s="57">
        <v>460</v>
      </c>
    </row>
    <row r="94" spans="1:5" ht="12.75" customHeight="1" x14ac:dyDescent="0.2">
      <c r="A94" s="59">
        <v>86</v>
      </c>
      <c r="B94" s="151" t="s">
        <v>683</v>
      </c>
      <c r="C94" s="157" t="s">
        <v>658</v>
      </c>
      <c r="D94" s="151" t="s">
        <v>657</v>
      </c>
      <c r="E94" s="155">
        <v>600</v>
      </c>
    </row>
    <row r="95" spans="1:5" ht="12.75" customHeight="1" x14ac:dyDescent="0.2">
      <c r="A95" s="59">
        <v>87</v>
      </c>
      <c r="B95" s="151" t="s">
        <v>801</v>
      </c>
      <c r="C95" s="157" t="s">
        <v>659</v>
      </c>
      <c r="D95" s="151" t="s">
        <v>657</v>
      </c>
      <c r="E95" s="155">
        <v>460</v>
      </c>
    </row>
    <row r="96" spans="1:5" ht="12.75" customHeight="1" x14ac:dyDescent="0.2">
      <c r="A96" s="59">
        <v>88</v>
      </c>
      <c r="B96" s="148" t="s">
        <v>624</v>
      </c>
      <c r="C96" s="157" t="s">
        <v>659</v>
      </c>
      <c r="D96" s="151" t="s">
        <v>657</v>
      </c>
      <c r="E96" s="155">
        <v>500</v>
      </c>
    </row>
    <row r="97" spans="1:5" ht="12.75" customHeight="1" x14ac:dyDescent="0.2">
      <c r="A97" s="59">
        <v>89</v>
      </c>
      <c r="B97" s="148" t="s">
        <v>736</v>
      </c>
      <c r="C97" s="157" t="s">
        <v>659</v>
      </c>
      <c r="D97" s="151" t="s">
        <v>657</v>
      </c>
      <c r="E97" s="155">
        <v>460</v>
      </c>
    </row>
    <row r="98" spans="1:5" ht="12.75" customHeight="1" x14ac:dyDescent="0.2">
      <c r="A98" s="59">
        <v>90</v>
      </c>
      <c r="B98" s="148" t="s">
        <v>737</v>
      </c>
      <c r="C98" s="157" t="s">
        <v>659</v>
      </c>
      <c r="D98" s="151" t="s">
        <v>657</v>
      </c>
      <c r="E98" s="155">
        <v>460</v>
      </c>
    </row>
    <row r="99" spans="1:5" ht="12.75" customHeight="1" x14ac:dyDescent="0.2">
      <c r="A99" s="59">
        <v>91</v>
      </c>
      <c r="B99" s="148" t="s">
        <v>738</v>
      </c>
      <c r="C99" s="157" t="s">
        <v>659</v>
      </c>
      <c r="D99" s="151" t="s">
        <v>657</v>
      </c>
      <c r="E99" s="155">
        <v>460</v>
      </c>
    </row>
    <row r="100" spans="1:5" ht="12.75" customHeight="1" x14ac:dyDescent="0.2">
      <c r="A100" s="59">
        <v>92</v>
      </c>
      <c r="B100" s="148" t="s">
        <v>739</v>
      </c>
      <c r="C100" s="157" t="s">
        <v>659</v>
      </c>
      <c r="D100" s="151" t="s">
        <v>657</v>
      </c>
      <c r="E100" s="155">
        <v>460</v>
      </c>
    </row>
    <row r="101" spans="1:5" ht="12.75" customHeight="1" x14ac:dyDescent="0.2">
      <c r="A101" s="59">
        <v>93</v>
      </c>
      <c r="B101" s="55" t="s">
        <v>484</v>
      </c>
      <c r="C101" s="59" t="s">
        <v>663</v>
      </c>
      <c r="D101" s="55" t="s">
        <v>604</v>
      </c>
      <c r="E101" s="57">
        <v>1000</v>
      </c>
    </row>
    <row r="102" spans="1:5" ht="12.75" customHeight="1" x14ac:dyDescent="0.2">
      <c r="A102" s="59">
        <v>94</v>
      </c>
      <c r="B102" s="60" t="s">
        <v>839</v>
      </c>
      <c r="C102" s="60" t="s">
        <v>176</v>
      </c>
      <c r="D102" s="55" t="s">
        <v>604</v>
      </c>
      <c r="E102" s="61">
        <v>450</v>
      </c>
    </row>
    <row r="103" spans="1:5" ht="12.75" customHeight="1" x14ac:dyDescent="0.2">
      <c r="A103" s="59">
        <v>95</v>
      </c>
      <c r="B103" s="55" t="s">
        <v>794</v>
      </c>
      <c r="C103" s="55" t="s">
        <v>661</v>
      </c>
      <c r="D103" s="55" t="s">
        <v>485</v>
      </c>
      <c r="E103" s="57">
        <v>650</v>
      </c>
    </row>
    <row r="104" spans="1:5" ht="12.75" customHeight="1" x14ac:dyDescent="0.2">
      <c r="A104" s="59">
        <v>96</v>
      </c>
      <c r="B104" s="60" t="s">
        <v>582</v>
      </c>
      <c r="C104" s="60" t="s">
        <v>660</v>
      </c>
      <c r="D104" s="60" t="s">
        <v>485</v>
      </c>
      <c r="E104" s="61">
        <v>350</v>
      </c>
    </row>
    <row r="105" spans="1:5" ht="12.75" customHeight="1" x14ac:dyDescent="0.2">
      <c r="A105" s="59">
        <v>97</v>
      </c>
      <c r="B105" s="151" t="s">
        <v>496</v>
      </c>
      <c r="C105" s="157" t="s">
        <v>497</v>
      </c>
      <c r="D105" s="151" t="s">
        <v>485</v>
      </c>
      <c r="E105" s="155">
        <v>400</v>
      </c>
    </row>
    <row r="106" spans="1:5" ht="12.75" customHeight="1" x14ac:dyDescent="0.2">
      <c r="A106" s="59">
        <v>98</v>
      </c>
      <c r="B106" s="151" t="s">
        <v>498</v>
      </c>
      <c r="C106" s="157" t="s">
        <v>499</v>
      </c>
      <c r="D106" s="151" t="s">
        <v>485</v>
      </c>
      <c r="E106" s="155">
        <v>350</v>
      </c>
    </row>
    <row r="107" spans="1:5" ht="12.75" customHeight="1" x14ac:dyDescent="0.2">
      <c r="A107" s="59">
        <v>99</v>
      </c>
      <c r="B107" s="151" t="s">
        <v>972</v>
      </c>
      <c r="C107" s="157" t="s">
        <v>809</v>
      </c>
      <c r="D107" s="151" t="s">
        <v>485</v>
      </c>
      <c r="E107" s="155">
        <v>200</v>
      </c>
    </row>
    <row r="108" spans="1:5" ht="12.75" customHeight="1" x14ac:dyDescent="0.2">
      <c r="A108" s="59">
        <v>100</v>
      </c>
      <c r="B108" s="151" t="s">
        <v>500</v>
      </c>
      <c r="C108" s="157" t="s">
        <v>501</v>
      </c>
      <c r="D108" s="151" t="s">
        <v>485</v>
      </c>
      <c r="E108" s="155">
        <v>200</v>
      </c>
    </row>
    <row r="109" spans="1:5" ht="12.75" customHeight="1" x14ac:dyDescent="0.2">
      <c r="A109" s="59">
        <v>101</v>
      </c>
      <c r="B109" s="151" t="s">
        <v>664</v>
      </c>
      <c r="C109" s="157" t="s">
        <v>502</v>
      </c>
      <c r="D109" s="151" t="s">
        <v>485</v>
      </c>
      <c r="E109" s="155">
        <v>200</v>
      </c>
    </row>
    <row r="110" spans="1:5" ht="12.75" customHeight="1" x14ac:dyDescent="0.2">
      <c r="A110" s="59">
        <v>102</v>
      </c>
      <c r="B110" s="151" t="s">
        <v>608</v>
      </c>
      <c r="C110" s="157" t="s">
        <v>810</v>
      </c>
      <c r="D110" s="151" t="s">
        <v>485</v>
      </c>
      <c r="E110" s="155">
        <v>200</v>
      </c>
    </row>
    <row r="111" spans="1:5" ht="12.75" customHeight="1" x14ac:dyDescent="0.2">
      <c r="A111" s="59">
        <v>103</v>
      </c>
      <c r="B111" s="151" t="s">
        <v>503</v>
      </c>
      <c r="C111" s="157" t="s">
        <v>504</v>
      </c>
      <c r="D111" s="151" t="s">
        <v>485</v>
      </c>
      <c r="E111" s="155">
        <v>200</v>
      </c>
    </row>
    <row r="112" spans="1:5" ht="12.75" customHeight="1" x14ac:dyDescent="0.2">
      <c r="A112" s="59">
        <v>104</v>
      </c>
      <c r="B112" s="151" t="s">
        <v>505</v>
      </c>
      <c r="C112" s="157" t="s">
        <v>506</v>
      </c>
      <c r="D112" s="151" t="s">
        <v>485</v>
      </c>
      <c r="E112" s="155">
        <v>200</v>
      </c>
    </row>
    <row r="113" spans="1:5" ht="12.75" customHeight="1" x14ac:dyDescent="0.2">
      <c r="A113" s="59">
        <v>105</v>
      </c>
      <c r="B113" s="151" t="s">
        <v>82</v>
      </c>
      <c r="C113" s="157" t="s">
        <v>507</v>
      </c>
      <c r="D113" s="151" t="s">
        <v>485</v>
      </c>
      <c r="E113" s="155">
        <v>200</v>
      </c>
    </row>
    <row r="114" spans="1:5" ht="12.75" customHeight="1" x14ac:dyDescent="0.2">
      <c r="A114" s="59">
        <v>106</v>
      </c>
      <c r="B114" s="55" t="s">
        <v>559</v>
      </c>
      <c r="C114" s="56" t="s">
        <v>487</v>
      </c>
      <c r="D114" s="55" t="s">
        <v>795</v>
      </c>
      <c r="E114" s="57">
        <v>500</v>
      </c>
    </row>
    <row r="115" spans="1:5" ht="12.75" customHeight="1" x14ac:dyDescent="0.2">
      <c r="A115" s="59">
        <v>107</v>
      </c>
      <c r="B115" s="55" t="s">
        <v>8</v>
      </c>
      <c r="C115" s="56" t="s">
        <v>487</v>
      </c>
      <c r="D115" s="55" t="s">
        <v>488</v>
      </c>
      <c r="E115" s="57">
        <v>450</v>
      </c>
    </row>
    <row r="116" spans="1:5" ht="12.75" customHeight="1" x14ac:dyDescent="0.2">
      <c r="A116" s="59">
        <v>108</v>
      </c>
      <c r="B116" s="55" t="s">
        <v>183</v>
      </c>
      <c r="C116" s="55" t="s">
        <v>796</v>
      </c>
      <c r="D116" s="55" t="s">
        <v>490</v>
      </c>
      <c r="E116" s="57">
        <v>350</v>
      </c>
    </row>
    <row r="117" spans="1:5" ht="12.75" customHeight="1" x14ac:dyDescent="0.2">
      <c r="A117" s="59">
        <v>109</v>
      </c>
      <c r="B117" s="55" t="s">
        <v>78</v>
      </c>
      <c r="C117" s="55" t="s">
        <v>797</v>
      </c>
      <c r="D117" s="55" t="s">
        <v>490</v>
      </c>
      <c r="E117" s="57">
        <v>375</v>
      </c>
    </row>
    <row r="118" spans="1:5" ht="12.75" customHeight="1" x14ac:dyDescent="0.2">
      <c r="A118" s="59">
        <v>110</v>
      </c>
      <c r="B118" s="55" t="s">
        <v>491</v>
      </c>
      <c r="C118" s="55" t="s">
        <v>798</v>
      </c>
      <c r="D118" s="55" t="s">
        <v>490</v>
      </c>
      <c r="E118" s="57">
        <v>400</v>
      </c>
    </row>
    <row r="119" spans="1:5" ht="12.75" customHeight="1" x14ac:dyDescent="0.2">
      <c r="A119" s="59">
        <v>111</v>
      </c>
      <c r="B119" s="157" t="s">
        <v>811</v>
      </c>
      <c r="C119" s="157" t="s">
        <v>863</v>
      </c>
      <c r="D119" s="151" t="s">
        <v>490</v>
      </c>
      <c r="E119" s="158">
        <v>400</v>
      </c>
    </row>
    <row r="120" spans="1:5" ht="12.75" customHeight="1" x14ac:dyDescent="0.2">
      <c r="A120" s="59">
        <v>112</v>
      </c>
      <c r="B120" s="157" t="s">
        <v>735</v>
      </c>
      <c r="C120" s="157" t="s">
        <v>892</v>
      </c>
      <c r="D120" s="151" t="s">
        <v>490</v>
      </c>
      <c r="E120" s="158">
        <v>300</v>
      </c>
    </row>
    <row r="121" spans="1:5" ht="12.75" customHeight="1" x14ac:dyDescent="0.2">
      <c r="A121" s="59">
        <v>113</v>
      </c>
      <c r="B121" s="164" t="s">
        <v>67</v>
      </c>
      <c r="C121" s="157" t="s">
        <v>892</v>
      </c>
      <c r="D121" s="151" t="s">
        <v>490</v>
      </c>
      <c r="E121" s="158">
        <v>300</v>
      </c>
    </row>
    <row r="122" spans="1:5" ht="12.75" customHeight="1" x14ac:dyDescent="0.2">
      <c r="A122" s="59">
        <v>114</v>
      </c>
      <c r="B122" s="165" t="s">
        <v>67</v>
      </c>
      <c r="C122" s="157" t="s">
        <v>884</v>
      </c>
      <c r="D122" s="151" t="s">
        <v>490</v>
      </c>
      <c r="E122" s="155">
        <v>350</v>
      </c>
    </row>
    <row r="123" spans="1:5" ht="12.75" customHeight="1" x14ac:dyDescent="0.2">
      <c r="A123" s="59">
        <v>115</v>
      </c>
      <c r="B123" s="151" t="s">
        <v>724</v>
      </c>
      <c r="C123" s="157" t="s">
        <v>884</v>
      </c>
      <c r="D123" s="151" t="s">
        <v>490</v>
      </c>
      <c r="E123" s="155">
        <v>350</v>
      </c>
    </row>
    <row r="124" spans="1:5" ht="12.75" customHeight="1" x14ac:dyDescent="0.2">
      <c r="A124" s="59">
        <v>116</v>
      </c>
      <c r="B124" s="165" t="s">
        <v>67</v>
      </c>
      <c r="C124" s="157" t="s">
        <v>884</v>
      </c>
      <c r="D124" s="151" t="s">
        <v>490</v>
      </c>
      <c r="E124" s="155">
        <v>350</v>
      </c>
    </row>
    <row r="125" spans="1:5" ht="12.75" customHeight="1" x14ac:dyDescent="0.2">
      <c r="A125" s="59">
        <v>117</v>
      </c>
      <c r="B125" s="148" t="s">
        <v>765</v>
      </c>
      <c r="C125" s="157" t="s">
        <v>884</v>
      </c>
      <c r="D125" s="151" t="s">
        <v>490</v>
      </c>
      <c r="E125" s="155">
        <v>350</v>
      </c>
    </row>
    <row r="126" spans="1:5" ht="12.75" customHeight="1" x14ac:dyDescent="0.2">
      <c r="A126" s="59">
        <v>118</v>
      </c>
      <c r="B126" s="148" t="s">
        <v>174</v>
      </c>
      <c r="C126" s="148" t="s">
        <v>510</v>
      </c>
      <c r="D126" s="151" t="s">
        <v>490</v>
      </c>
      <c r="E126" s="155">
        <v>350</v>
      </c>
    </row>
    <row r="127" spans="1:5" ht="12.75" customHeight="1" x14ac:dyDescent="0.2">
      <c r="A127" s="59">
        <v>119</v>
      </c>
      <c r="B127" s="157" t="s">
        <v>920</v>
      </c>
      <c r="C127" s="157" t="s">
        <v>864</v>
      </c>
      <c r="D127" s="151" t="s">
        <v>490</v>
      </c>
      <c r="E127" s="158">
        <v>400</v>
      </c>
    </row>
    <row r="128" spans="1:5" ht="12.75" customHeight="1" x14ac:dyDescent="0.2">
      <c r="A128" s="59">
        <v>120</v>
      </c>
      <c r="B128" s="164" t="s">
        <v>67</v>
      </c>
      <c r="C128" s="157" t="s">
        <v>864</v>
      </c>
      <c r="D128" s="151" t="s">
        <v>490</v>
      </c>
      <c r="E128" s="158">
        <v>400</v>
      </c>
    </row>
    <row r="129" spans="1:5" ht="12.75" customHeight="1" x14ac:dyDescent="0.2">
      <c r="A129" s="59">
        <v>121</v>
      </c>
      <c r="B129" s="164" t="s">
        <v>67</v>
      </c>
      <c r="C129" s="157" t="s">
        <v>864</v>
      </c>
      <c r="D129" s="151" t="s">
        <v>490</v>
      </c>
      <c r="E129" s="158">
        <v>400</v>
      </c>
    </row>
    <row r="130" spans="1:5" ht="12.75" customHeight="1" x14ac:dyDescent="0.2">
      <c r="A130" s="59">
        <v>122</v>
      </c>
      <c r="B130" s="157" t="s">
        <v>921</v>
      </c>
      <c r="C130" s="157" t="s">
        <v>865</v>
      </c>
      <c r="D130" s="151" t="s">
        <v>490</v>
      </c>
      <c r="E130" s="158">
        <v>300</v>
      </c>
    </row>
    <row r="131" spans="1:5" ht="12.75" customHeight="1" x14ac:dyDescent="0.2">
      <c r="A131" s="59">
        <v>123</v>
      </c>
      <c r="B131" s="157" t="s">
        <v>67</v>
      </c>
      <c r="C131" s="157" t="s">
        <v>865</v>
      </c>
      <c r="D131" s="151" t="s">
        <v>490</v>
      </c>
      <c r="E131" s="158">
        <v>300</v>
      </c>
    </row>
    <row r="132" spans="1:5" ht="12.75" customHeight="1" x14ac:dyDescent="0.2">
      <c r="A132" s="59">
        <v>124</v>
      </c>
      <c r="B132" s="157" t="s">
        <v>67</v>
      </c>
      <c r="C132" s="157" t="s">
        <v>865</v>
      </c>
      <c r="D132" s="151" t="s">
        <v>490</v>
      </c>
      <c r="E132" s="158">
        <v>300</v>
      </c>
    </row>
    <row r="133" spans="1:5" ht="12.75" customHeight="1" x14ac:dyDescent="0.2">
      <c r="A133" s="59">
        <v>125</v>
      </c>
      <c r="B133" s="55" t="s">
        <v>492</v>
      </c>
      <c r="C133" s="55" t="s">
        <v>493</v>
      </c>
      <c r="D133" s="55" t="s">
        <v>494</v>
      </c>
      <c r="E133" s="57">
        <v>375</v>
      </c>
    </row>
    <row r="134" spans="1:5" ht="12.75" customHeight="1" x14ac:dyDescent="0.2">
      <c r="A134" s="59">
        <v>126</v>
      </c>
      <c r="B134" s="55" t="s">
        <v>799</v>
      </c>
      <c r="C134" s="55" t="s">
        <v>493</v>
      </c>
      <c r="D134" s="55" t="s">
        <v>494</v>
      </c>
      <c r="E134" s="57">
        <v>375</v>
      </c>
    </row>
    <row r="135" spans="1:5" ht="12.75" customHeight="1" x14ac:dyDescent="0.2">
      <c r="A135" s="59">
        <v>127</v>
      </c>
      <c r="B135" s="55" t="s">
        <v>495</v>
      </c>
      <c r="C135" s="55" t="s">
        <v>493</v>
      </c>
      <c r="D135" s="55" t="s">
        <v>494</v>
      </c>
      <c r="E135" s="57">
        <v>425</v>
      </c>
    </row>
    <row r="136" spans="1:5" ht="12.75" customHeight="1" x14ac:dyDescent="0.2">
      <c r="A136" s="59">
        <v>128</v>
      </c>
      <c r="B136" s="151" t="s">
        <v>610</v>
      </c>
      <c r="C136" s="157" t="s">
        <v>893</v>
      </c>
      <c r="D136" s="151" t="s">
        <v>609</v>
      </c>
      <c r="E136" s="155">
        <v>676</v>
      </c>
    </row>
    <row r="137" spans="1:5" ht="12.75" customHeight="1" x14ac:dyDescent="0.2">
      <c r="A137" s="59">
        <v>129</v>
      </c>
      <c r="B137" s="151" t="s">
        <v>34</v>
      </c>
      <c r="C137" s="151" t="s">
        <v>508</v>
      </c>
      <c r="D137" s="151" t="s">
        <v>509</v>
      </c>
      <c r="E137" s="155">
        <v>465</v>
      </c>
    </row>
    <row r="138" spans="1:5" ht="12.75" customHeight="1" x14ac:dyDescent="0.2">
      <c r="A138" s="59">
        <v>130</v>
      </c>
      <c r="B138" s="151" t="s">
        <v>35</v>
      </c>
      <c r="C138" s="151" t="s">
        <v>508</v>
      </c>
      <c r="D138" s="151" t="s">
        <v>509</v>
      </c>
      <c r="E138" s="155">
        <v>465</v>
      </c>
    </row>
    <row r="139" spans="1:5" ht="12.75" customHeight="1" x14ac:dyDescent="0.2">
      <c r="A139" s="59">
        <v>131</v>
      </c>
      <c r="B139" s="151" t="s">
        <v>577</v>
      </c>
      <c r="C139" s="151" t="s">
        <v>508</v>
      </c>
      <c r="D139" s="151" t="s">
        <v>509</v>
      </c>
      <c r="E139" s="155">
        <v>465</v>
      </c>
    </row>
    <row r="140" spans="1:5" ht="12.75" customHeight="1" x14ac:dyDescent="0.2">
      <c r="A140" s="59">
        <v>132</v>
      </c>
      <c r="B140" s="151" t="s">
        <v>162</v>
      </c>
      <c r="C140" s="151" t="s">
        <v>508</v>
      </c>
      <c r="D140" s="151" t="s">
        <v>509</v>
      </c>
      <c r="E140" s="155">
        <v>465</v>
      </c>
    </row>
    <row r="141" spans="1:5" ht="12.75" customHeight="1" x14ac:dyDescent="0.2">
      <c r="A141" s="59">
        <v>133</v>
      </c>
      <c r="B141" s="151" t="s">
        <v>83</v>
      </c>
      <c r="C141" s="157" t="s">
        <v>815</v>
      </c>
      <c r="D141" s="151" t="s">
        <v>509</v>
      </c>
      <c r="E141" s="155">
        <v>475</v>
      </c>
    </row>
    <row r="142" spans="1:5" ht="12.75" customHeight="1" x14ac:dyDescent="0.2">
      <c r="A142" s="59">
        <v>134</v>
      </c>
      <c r="B142" s="151" t="s">
        <v>613</v>
      </c>
      <c r="C142" s="151" t="s">
        <v>508</v>
      </c>
      <c r="D142" s="151" t="s">
        <v>509</v>
      </c>
      <c r="E142" s="155">
        <v>465</v>
      </c>
    </row>
    <row r="143" spans="1:5" ht="12.75" customHeight="1" x14ac:dyDescent="0.2">
      <c r="A143" s="59">
        <v>135</v>
      </c>
      <c r="B143" s="165" t="s">
        <v>67</v>
      </c>
      <c r="C143" s="152" t="s">
        <v>510</v>
      </c>
      <c r="D143" s="151" t="s">
        <v>509</v>
      </c>
      <c r="E143" s="155">
        <v>350</v>
      </c>
    </row>
    <row r="144" spans="1:5" ht="12.75" customHeight="1" x14ac:dyDescent="0.2">
      <c r="A144" s="59">
        <v>136</v>
      </c>
      <c r="B144" s="151" t="s">
        <v>36</v>
      </c>
      <c r="C144" s="152" t="s">
        <v>510</v>
      </c>
      <c r="D144" s="151" t="s">
        <v>509</v>
      </c>
      <c r="E144" s="155">
        <v>350</v>
      </c>
    </row>
    <row r="145" spans="1:5" ht="12.75" customHeight="1" x14ac:dyDescent="0.2">
      <c r="A145" s="59">
        <v>137</v>
      </c>
      <c r="B145" s="151" t="s">
        <v>85</v>
      </c>
      <c r="C145" s="152" t="s">
        <v>510</v>
      </c>
      <c r="D145" s="151" t="s">
        <v>509</v>
      </c>
      <c r="E145" s="155">
        <v>350</v>
      </c>
    </row>
    <row r="146" spans="1:5" ht="12.75" customHeight="1" x14ac:dyDescent="0.2">
      <c r="A146" s="59">
        <v>138</v>
      </c>
      <c r="B146" s="151" t="s">
        <v>163</v>
      </c>
      <c r="C146" s="152" t="s">
        <v>510</v>
      </c>
      <c r="D146" s="151" t="s">
        <v>509</v>
      </c>
      <c r="E146" s="155">
        <v>350</v>
      </c>
    </row>
    <row r="147" spans="1:5" ht="12.75" customHeight="1" x14ac:dyDescent="0.2">
      <c r="A147" s="59">
        <v>139</v>
      </c>
      <c r="B147" s="151" t="s">
        <v>37</v>
      </c>
      <c r="C147" s="152" t="s">
        <v>510</v>
      </c>
      <c r="D147" s="151" t="s">
        <v>509</v>
      </c>
      <c r="E147" s="155">
        <v>350</v>
      </c>
    </row>
    <row r="148" spans="1:5" ht="12.75" customHeight="1" x14ac:dyDescent="0.2">
      <c r="A148" s="59">
        <v>140</v>
      </c>
      <c r="B148" s="151" t="s">
        <v>164</v>
      </c>
      <c r="C148" s="152" t="s">
        <v>510</v>
      </c>
      <c r="D148" s="151" t="s">
        <v>509</v>
      </c>
      <c r="E148" s="155">
        <v>350</v>
      </c>
    </row>
    <row r="149" spans="1:5" ht="12.75" customHeight="1" x14ac:dyDescent="0.2">
      <c r="A149" s="59">
        <v>141</v>
      </c>
      <c r="B149" s="151" t="s">
        <v>165</v>
      </c>
      <c r="C149" s="152" t="s">
        <v>510</v>
      </c>
      <c r="D149" s="151" t="s">
        <v>509</v>
      </c>
      <c r="E149" s="155">
        <v>350</v>
      </c>
    </row>
    <row r="150" spans="1:5" ht="12.75" customHeight="1" x14ac:dyDescent="0.2">
      <c r="A150" s="59">
        <v>142</v>
      </c>
      <c r="B150" s="151" t="s">
        <v>86</v>
      </c>
      <c r="C150" s="152" t="s">
        <v>510</v>
      </c>
      <c r="D150" s="151" t="s">
        <v>509</v>
      </c>
      <c r="E150" s="155">
        <v>350</v>
      </c>
    </row>
    <row r="151" spans="1:5" ht="12.75" customHeight="1" x14ac:dyDescent="0.2">
      <c r="A151" s="59">
        <v>143</v>
      </c>
      <c r="B151" s="151" t="s">
        <v>612</v>
      </c>
      <c r="C151" s="152" t="s">
        <v>510</v>
      </c>
      <c r="D151" s="151" t="s">
        <v>509</v>
      </c>
      <c r="E151" s="155">
        <v>350</v>
      </c>
    </row>
    <row r="152" spans="1:5" ht="12.75" customHeight="1" x14ac:dyDescent="0.2">
      <c r="A152" s="59">
        <v>144</v>
      </c>
      <c r="B152" s="151" t="s">
        <v>179</v>
      </c>
      <c r="C152" s="152" t="s">
        <v>510</v>
      </c>
      <c r="D152" s="151" t="s">
        <v>509</v>
      </c>
      <c r="E152" s="155">
        <v>350</v>
      </c>
    </row>
    <row r="153" spans="1:5" ht="12.75" customHeight="1" x14ac:dyDescent="0.2">
      <c r="A153" s="59">
        <v>145</v>
      </c>
      <c r="B153" s="151" t="s">
        <v>113</v>
      </c>
      <c r="C153" s="152" t="s">
        <v>510</v>
      </c>
      <c r="D153" s="151" t="s">
        <v>816</v>
      </c>
      <c r="E153" s="155">
        <v>350</v>
      </c>
    </row>
    <row r="154" spans="1:5" ht="12.75" customHeight="1" x14ac:dyDescent="0.2">
      <c r="A154" s="59">
        <v>146</v>
      </c>
      <c r="B154" s="151" t="s">
        <v>166</v>
      </c>
      <c r="C154" s="152" t="s">
        <v>510</v>
      </c>
      <c r="D154" s="151" t="s">
        <v>816</v>
      </c>
      <c r="E154" s="155">
        <v>350</v>
      </c>
    </row>
    <row r="155" spans="1:5" ht="12.75" customHeight="1" x14ac:dyDescent="0.2">
      <c r="A155" s="59">
        <v>147</v>
      </c>
      <c r="B155" s="151" t="s">
        <v>180</v>
      </c>
      <c r="C155" s="152" t="s">
        <v>510</v>
      </c>
      <c r="D155" s="151" t="s">
        <v>816</v>
      </c>
      <c r="E155" s="155">
        <v>350</v>
      </c>
    </row>
    <row r="156" spans="1:5" ht="12.75" customHeight="1" x14ac:dyDescent="0.2">
      <c r="A156" s="59">
        <v>148</v>
      </c>
      <c r="B156" s="151" t="s">
        <v>87</v>
      </c>
      <c r="C156" s="152" t="s">
        <v>510</v>
      </c>
      <c r="D156" s="151" t="s">
        <v>816</v>
      </c>
      <c r="E156" s="155">
        <v>350</v>
      </c>
    </row>
    <row r="157" spans="1:5" ht="12.75" customHeight="1" x14ac:dyDescent="0.2">
      <c r="A157" s="59">
        <v>149</v>
      </c>
      <c r="B157" s="151" t="s">
        <v>167</v>
      </c>
      <c r="C157" s="152" t="s">
        <v>510</v>
      </c>
      <c r="D157" s="151" t="s">
        <v>816</v>
      </c>
      <c r="E157" s="155">
        <v>350</v>
      </c>
    </row>
    <row r="158" spans="1:5" ht="12.75" customHeight="1" x14ac:dyDescent="0.2">
      <c r="A158" s="59">
        <v>150</v>
      </c>
      <c r="B158" s="148" t="s">
        <v>46</v>
      </c>
      <c r="C158" s="152" t="s">
        <v>510</v>
      </c>
      <c r="D158" s="151" t="s">
        <v>816</v>
      </c>
      <c r="E158" s="155">
        <v>350</v>
      </c>
    </row>
    <row r="159" spans="1:5" ht="12.75" customHeight="1" x14ac:dyDescent="0.2">
      <c r="A159" s="59">
        <v>151</v>
      </c>
      <c r="B159" s="148" t="s">
        <v>38</v>
      </c>
      <c r="C159" s="148" t="s">
        <v>510</v>
      </c>
      <c r="D159" s="151" t="s">
        <v>816</v>
      </c>
      <c r="E159" s="155">
        <v>350</v>
      </c>
    </row>
    <row r="160" spans="1:5" ht="12.75" customHeight="1" x14ac:dyDescent="0.2">
      <c r="A160" s="59">
        <v>152</v>
      </c>
      <c r="B160" s="148" t="s">
        <v>593</v>
      </c>
      <c r="C160" s="148" t="s">
        <v>510</v>
      </c>
      <c r="D160" s="151" t="s">
        <v>816</v>
      </c>
      <c r="E160" s="155">
        <v>350</v>
      </c>
    </row>
    <row r="161" spans="1:5" ht="12.75" customHeight="1" x14ac:dyDescent="0.2">
      <c r="A161" s="59">
        <v>153</v>
      </c>
      <c r="B161" s="151" t="s">
        <v>88</v>
      </c>
      <c r="C161" s="152" t="s">
        <v>661</v>
      </c>
      <c r="D161" s="151" t="s">
        <v>678</v>
      </c>
      <c r="E161" s="155">
        <v>900</v>
      </c>
    </row>
    <row r="162" spans="1:5" ht="12.75" customHeight="1" x14ac:dyDescent="0.2">
      <c r="A162" s="59">
        <v>154</v>
      </c>
      <c r="B162" s="151" t="s">
        <v>89</v>
      </c>
      <c r="C162" s="151" t="s">
        <v>176</v>
      </c>
      <c r="D162" s="151" t="s">
        <v>678</v>
      </c>
      <c r="E162" s="155">
        <v>500</v>
      </c>
    </row>
    <row r="163" spans="1:5" ht="12.75" customHeight="1" x14ac:dyDescent="0.2">
      <c r="A163" s="59">
        <v>155</v>
      </c>
      <c r="B163" s="151" t="s">
        <v>155</v>
      </c>
      <c r="C163" s="151" t="s">
        <v>176</v>
      </c>
      <c r="D163" s="151" t="s">
        <v>678</v>
      </c>
      <c r="E163" s="155">
        <v>450</v>
      </c>
    </row>
    <row r="164" spans="1:5" ht="12.75" customHeight="1" x14ac:dyDescent="0.2">
      <c r="A164" s="59">
        <v>156</v>
      </c>
      <c r="B164" s="151" t="s">
        <v>818</v>
      </c>
      <c r="C164" s="152" t="s">
        <v>176</v>
      </c>
      <c r="D164" s="151" t="s">
        <v>678</v>
      </c>
      <c r="E164" s="155">
        <v>450</v>
      </c>
    </row>
    <row r="165" spans="1:5" ht="12.75" customHeight="1" x14ac:dyDescent="0.2">
      <c r="A165" s="59">
        <v>157</v>
      </c>
      <c r="B165" s="151" t="s">
        <v>513</v>
      </c>
      <c r="C165" s="152" t="s">
        <v>176</v>
      </c>
      <c r="D165" s="151" t="s">
        <v>678</v>
      </c>
      <c r="E165" s="155">
        <v>350</v>
      </c>
    </row>
    <row r="166" spans="1:5" ht="12.75" customHeight="1" x14ac:dyDescent="0.2">
      <c r="A166" s="59">
        <v>158</v>
      </c>
      <c r="B166" s="151" t="s">
        <v>486</v>
      </c>
      <c r="C166" s="152" t="s">
        <v>689</v>
      </c>
      <c r="D166" s="151" t="s">
        <v>678</v>
      </c>
      <c r="E166" s="155">
        <v>500</v>
      </c>
    </row>
    <row r="167" spans="1:5" ht="12.75" customHeight="1" x14ac:dyDescent="0.2">
      <c r="A167" s="59">
        <v>159</v>
      </c>
      <c r="B167" s="157" t="s">
        <v>514</v>
      </c>
      <c r="C167" s="157" t="s">
        <v>819</v>
      </c>
      <c r="D167" s="157" t="s">
        <v>190</v>
      </c>
      <c r="E167" s="158">
        <v>650</v>
      </c>
    </row>
    <row r="168" spans="1:5" ht="12.75" customHeight="1" x14ac:dyDescent="0.2">
      <c r="A168" s="59">
        <v>160</v>
      </c>
      <c r="B168" s="157" t="s">
        <v>90</v>
      </c>
      <c r="C168" s="157" t="s">
        <v>659</v>
      </c>
      <c r="D168" s="157" t="s">
        <v>190</v>
      </c>
      <c r="E168" s="158">
        <v>425</v>
      </c>
    </row>
    <row r="169" spans="1:5" ht="12.75" customHeight="1" x14ac:dyDescent="0.2">
      <c r="A169" s="59">
        <v>161</v>
      </c>
      <c r="B169" s="157" t="s">
        <v>589</v>
      </c>
      <c r="C169" s="157" t="s">
        <v>659</v>
      </c>
      <c r="D169" s="157" t="s">
        <v>190</v>
      </c>
      <c r="E169" s="158">
        <v>425</v>
      </c>
    </row>
    <row r="170" spans="1:5" ht="12.75" customHeight="1" x14ac:dyDescent="0.2">
      <c r="A170" s="59">
        <v>162</v>
      </c>
      <c r="B170" s="157" t="s">
        <v>676</v>
      </c>
      <c r="C170" s="157" t="s">
        <v>746</v>
      </c>
      <c r="D170" s="157" t="s">
        <v>821</v>
      </c>
      <c r="E170" s="158">
        <v>1300</v>
      </c>
    </row>
    <row r="171" spans="1:5" ht="12.75" customHeight="1" x14ac:dyDescent="0.2">
      <c r="A171" s="59">
        <v>163</v>
      </c>
      <c r="B171" s="157" t="s">
        <v>523</v>
      </c>
      <c r="C171" s="157" t="s">
        <v>820</v>
      </c>
      <c r="D171" s="157" t="s">
        <v>821</v>
      </c>
      <c r="E171" s="158">
        <v>1000</v>
      </c>
    </row>
    <row r="172" spans="1:5" ht="12.75" customHeight="1" x14ac:dyDescent="0.2">
      <c r="A172" s="59">
        <v>164</v>
      </c>
      <c r="B172" s="157" t="s">
        <v>91</v>
      </c>
      <c r="C172" s="157" t="s">
        <v>822</v>
      </c>
      <c r="D172" s="157" t="s">
        <v>821</v>
      </c>
      <c r="E172" s="158">
        <v>750</v>
      </c>
    </row>
    <row r="173" spans="1:5" ht="12.75" customHeight="1" x14ac:dyDescent="0.2">
      <c r="A173" s="59">
        <v>165</v>
      </c>
      <c r="B173" s="157" t="s">
        <v>20</v>
      </c>
      <c r="C173" s="157" t="s">
        <v>824</v>
      </c>
      <c r="D173" s="157" t="s">
        <v>821</v>
      </c>
      <c r="E173" s="158">
        <v>765</v>
      </c>
    </row>
    <row r="174" spans="1:5" ht="12.75" customHeight="1" x14ac:dyDescent="0.2">
      <c r="A174" s="59">
        <v>166</v>
      </c>
      <c r="B174" s="157" t="s">
        <v>747</v>
      </c>
      <c r="C174" s="157" t="s">
        <v>840</v>
      </c>
      <c r="D174" s="157" t="s">
        <v>821</v>
      </c>
      <c r="E174" s="158">
        <v>600</v>
      </c>
    </row>
    <row r="175" spans="1:5" ht="12.75" customHeight="1" x14ac:dyDescent="0.2">
      <c r="A175" s="59">
        <v>167</v>
      </c>
      <c r="B175" s="157" t="s">
        <v>748</v>
      </c>
      <c r="C175" s="157" t="s">
        <v>841</v>
      </c>
      <c r="D175" s="157" t="s">
        <v>821</v>
      </c>
      <c r="E175" s="158">
        <v>600</v>
      </c>
    </row>
    <row r="176" spans="1:5" ht="12.75" customHeight="1" x14ac:dyDescent="0.2">
      <c r="A176" s="59">
        <v>168</v>
      </c>
      <c r="B176" s="157" t="s">
        <v>619</v>
      </c>
      <c r="C176" s="157" t="s">
        <v>572</v>
      </c>
      <c r="D176" s="157" t="s">
        <v>821</v>
      </c>
      <c r="E176" s="158">
        <v>500</v>
      </c>
    </row>
    <row r="177" spans="1:5" ht="12.75" customHeight="1" x14ac:dyDescent="0.2">
      <c r="A177" s="59">
        <v>169</v>
      </c>
      <c r="B177" s="157" t="s">
        <v>529</v>
      </c>
      <c r="C177" s="157" t="s">
        <v>825</v>
      </c>
      <c r="D177" s="157" t="s">
        <v>821</v>
      </c>
      <c r="E177" s="158">
        <v>600</v>
      </c>
    </row>
    <row r="178" spans="1:5" ht="12.75" customHeight="1" x14ac:dyDescent="0.2">
      <c r="A178" s="59">
        <v>170</v>
      </c>
      <c r="B178" s="157" t="s">
        <v>10</v>
      </c>
      <c r="C178" s="157" t="s">
        <v>520</v>
      </c>
      <c r="D178" s="157" t="s">
        <v>821</v>
      </c>
      <c r="E178" s="158">
        <v>350</v>
      </c>
    </row>
    <row r="179" spans="1:5" ht="12.75" customHeight="1" x14ac:dyDescent="0.2">
      <c r="A179" s="59">
        <v>171</v>
      </c>
      <c r="B179" s="157" t="s">
        <v>103</v>
      </c>
      <c r="C179" s="157" t="s">
        <v>520</v>
      </c>
      <c r="D179" s="157" t="s">
        <v>821</v>
      </c>
      <c r="E179" s="158">
        <v>350</v>
      </c>
    </row>
    <row r="180" spans="1:5" ht="12.75" customHeight="1" x14ac:dyDescent="0.2">
      <c r="A180" s="59">
        <v>172</v>
      </c>
      <c r="B180" s="157" t="s">
        <v>741</v>
      </c>
      <c r="C180" s="157" t="s">
        <v>520</v>
      </c>
      <c r="D180" s="157" t="s">
        <v>821</v>
      </c>
      <c r="E180" s="158">
        <v>350</v>
      </c>
    </row>
    <row r="181" spans="1:5" ht="12.75" customHeight="1" x14ac:dyDescent="0.2">
      <c r="A181" s="59">
        <v>173</v>
      </c>
      <c r="B181" s="157" t="s">
        <v>109</v>
      </c>
      <c r="C181" s="157" t="s">
        <v>520</v>
      </c>
      <c r="D181" s="157" t="s">
        <v>821</v>
      </c>
      <c r="E181" s="158">
        <v>350</v>
      </c>
    </row>
    <row r="182" spans="1:5" ht="12.75" customHeight="1" x14ac:dyDescent="0.2">
      <c r="A182" s="59">
        <v>174</v>
      </c>
      <c r="B182" s="157" t="s">
        <v>516</v>
      </c>
      <c r="C182" s="157" t="s">
        <v>508</v>
      </c>
      <c r="D182" s="157" t="s">
        <v>821</v>
      </c>
      <c r="E182" s="158">
        <v>465</v>
      </c>
    </row>
    <row r="183" spans="1:5" ht="12.75" customHeight="1" x14ac:dyDescent="0.2">
      <c r="A183" s="59">
        <v>175</v>
      </c>
      <c r="B183" s="157" t="s">
        <v>517</v>
      </c>
      <c r="C183" s="157" t="s">
        <v>508</v>
      </c>
      <c r="D183" s="157" t="s">
        <v>821</v>
      </c>
      <c r="E183" s="158">
        <v>465</v>
      </c>
    </row>
    <row r="184" spans="1:5" ht="12.75" customHeight="1" x14ac:dyDescent="0.2">
      <c r="A184" s="59">
        <v>176</v>
      </c>
      <c r="B184" s="157" t="s">
        <v>181</v>
      </c>
      <c r="C184" s="157" t="s">
        <v>508</v>
      </c>
      <c r="D184" s="157" t="s">
        <v>821</v>
      </c>
      <c r="E184" s="158">
        <v>465</v>
      </c>
    </row>
    <row r="185" spans="1:5" ht="12.75" customHeight="1" x14ac:dyDescent="0.2">
      <c r="A185" s="59">
        <v>177</v>
      </c>
      <c r="B185" s="157" t="s">
        <v>17</v>
      </c>
      <c r="C185" s="157" t="s">
        <v>508</v>
      </c>
      <c r="D185" s="157" t="s">
        <v>821</v>
      </c>
      <c r="E185" s="158">
        <v>465</v>
      </c>
    </row>
    <row r="186" spans="1:5" ht="12.75" customHeight="1" x14ac:dyDescent="0.2">
      <c r="A186" s="59">
        <v>178</v>
      </c>
      <c r="B186" s="157" t="s">
        <v>11</v>
      </c>
      <c r="C186" s="157" t="s">
        <v>508</v>
      </c>
      <c r="D186" s="157" t="s">
        <v>821</v>
      </c>
      <c r="E186" s="158">
        <v>465</v>
      </c>
    </row>
    <row r="187" spans="1:5" ht="12.75" customHeight="1" x14ac:dyDescent="0.2">
      <c r="A187" s="59">
        <v>179</v>
      </c>
      <c r="B187" s="157" t="s">
        <v>522</v>
      </c>
      <c r="C187" s="157" t="s">
        <v>508</v>
      </c>
      <c r="D187" s="157" t="s">
        <v>821</v>
      </c>
      <c r="E187" s="158">
        <v>465</v>
      </c>
    </row>
    <row r="188" spans="1:5" ht="12.75" customHeight="1" x14ac:dyDescent="0.2">
      <c r="A188" s="59">
        <v>180</v>
      </c>
      <c r="B188" s="157" t="s">
        <v>524</v>
      </c>
      <c r="C188" s="157" t="s">
        <v>508</v>
      </c>
      <c r="D188" s="157" t="s">
        <v>821</v>
      </c>
      <c r="E188" s="158">
        <v>465</v>
      </c>
    </row>
    <row r="189" spans="1:5" ht="12.75" customHeight="1" x14ac:dyDescent="0.2">
      <c r="A189" s="59">
        <v>181</v>
      </c>
      <c r="B189" s="157" t="s">
        <v>169</v>
      </c>
      <c r="C189" s="157" t="s">
        <v>508</v>
      </c>
      <c r="D189" s="157" t="s">
        <v>821</v>
      </c>
      <c r="E189" s="158">
        <v>465</v>
      </c>
    </row>
    <row r="190" spans="1:5" ht="12.75" customHeight="1" x14ac:dyDescent="0.2">
      <c r="A190" s="59">
        <v>182</v>
      </c>
      <c r="B190" s="157" t="s">
        <v>826</v>
      </c>
      <c r="C190" s="157" t="s">
        <v>508</v>
      </c>
      <c r="D190" s="157" t="s">
        <v>821</v>
      </c>
      <c r="E190" s="158">
        <v>465</v>
      </c>
    </row>
    <row r="191" spans="1:5" ht="12.75" customHeight="1" x14ac:dyDescent="0.2">
      <c r="A191" s="59">
        <v>183</v>
      </c>
      <c r="B191" s="157" t="s">
        <v>924</v>
      </c>
      <c r="C191" s="157" t="s">
        <v>508</v>
      </c>
      <c r="D191" s="157" t="s">
        <v>821</v>
      </c>
      <c r="E191" s="158">
        <v>465</v>
      </c>
    </row>
    <row r="192" spans="1:5" ht="12.75" customHeight="1" x14ac:dyDescent="0.2">
      <c r="A192" s="59">
        <v>184</v>
      </c>
      <c r="B192" s="157" t="s">
        <v>690</v>
      </c>
      <c r="C192" s="157" t="s">
        <v>508</v>
      </c>
      <c r="D192" s="157" t="s">
        <v>821</v>
      </c>
      <c r="E192" s="158">
        <v>465</v>
      </c>
    </row>
    <row r="193" spans="1:5" ht="12.75" customHeight="1" x14ac:dyDescent="0.2">
      <c r="A193" s="59">
        <v>185</v>
      </c>
      <c r="B193" s="157" t="s">
        <v>528</v>
      </c>
      <c r="C193" s="157" t="s">
        <v>508</v>
      </c>
      <c r="D193" s="157" t="s">
        <v>821</v>
      </c>
      <c r="E193" s="158">
        <v>465</v>
      </c>
    </row>
    <row r="194" spans="1:5" ht="12.75" customHeight="1" x14ac:dyDescent="0.2">
      <c r="A194" s="59">
        <v>186</v>
      </c>
      <c r="B194" s="157" t="s">
        <v>828</v>
      </c>
      <c r="C194" s="157" t="s">
        <v>508</v>
      </c>
      <c r="D194" s="157" t="s">
        <v>821</v>
      </c>
      <c r="E194" s="158">
        <v>465</v>
      </c>
    </row>
    <row r="195" spans="1:5" ht="12.75" customHeight="1" x14ac:dyDescent="0.2">
      <c r="A195" s="59">
        <v>187</v>
      </c>
      <c r="B195" s="157" t="s">
        <v>668</v>
      </c>
      <c r="C195" s="157" t="s">
        <v>508</v>
      </c>
      <c r="D195" s="157" t="s">
        <v>821</v>
      </c>
      <c r="E195" s="158">
        <v>465</v>
      </c>
    </row>
    <row r="196" spans="1:5" ht="12.75" customHeight="1" x14ac:dyDescent="0.2">
      <c r="A196" s="59">
        <v>188</v>
      </c>
      <c r="B196" s="157" t="s">
        <v>170</v>
      </c>
      <c r="C196" s="157" t="s">
        <v>508</v>
      </c>
      <c r="D196" s="157" t="s">
        <v>821</v>
      </c>
      <c r="E196" s="158">
        <v>465</v>
      </c>
    </row>
    <row r="197" spans="1:5" ht="12.75" customHeight="1" x14ac:dyDescent="0.2">
      <c r="A197" s="59">
        <v>189</v>
      </c>
      <c r="B197" s="157" t="s">
        <v>101</v>
      </c>
      <c r="C197" s="157" t="s">
        <v>508</v>
      </c>
      <c r="D197" s="157" t="s">
        <v>821</v>
      </c>
      <c r="E197" s="158">
        <v>465</v>
      </c>
    </row>
    <row r="198" spans="1:5" ht="12.75" customHeight="1" x14ac:dyDescent="0.2">
      <c r="A198" s="59">
        <v>190</v>
      </c>
      <c r="B198" s="157" t="s">
        <v>92</v>
      </c>
      <c r="C198" s="157" t="s">
        <v>508</v>
      </c>
      <c r="D198" s="157" t="s">
        <v>821</v>
      </c>
      <c r="E198" s="158">
        <v>465</v>
      </c>
    </row>
    <row r="199" spans="1:5" ht="12.75" customHeight="1" x14ac:dyDescent="0.2">
      <c r="A199" s="59">
        <v>191</v>
      </c>
      <c r="B199" s="157" t="s">
        <v>16</v>
      </c>
      <c r="C199" s="157" t="s">
        <v>508</v>
      </c>
      <c r="D199" s="157" t="s">
        <v>821</v>
      </c>
      <c r="E199" s="158">
        <v>465</v>
      </c>
    </row>
    <row r="200" spans="1:5" ht="12.75" customHeight="1" x14ac:dyDescent="0.2">
      <c r="A200" s="59">
        <v>192</v>
      </c>
      <c r="B200" s="157" t="s">
        <v>107</v>
      </c>
      <c r="C200" s="170" t="s">
        <v>508</v>
      </c>
      <c r="D200" s="157" t="s">
        <v>821</v>
      </c>
      <c r="E200" s="158">
        <v>465</v>
      </c>
    </row>
    <row r="201" spans="1:5" ht="12.75" customHeight="1" x14ac:dyDescent="0.2">
      <c r="A201" s="59">
        <v>193</v>
      </c>
      <c r="B201" s="157" t="s">
        <v>102</v>
      </c>
      <c r="C201" s="157" t="s">
        <v>515</v>
      </c>
      <c r="D201" s="157" t="s">
        <v>821</v>
      </c>
      <c r="E201" s="158">
        <v>600</v>
      </c>
    </row>
    <row r="202" spans="1:5" ht="12.75" customHeight="1" x14ac:dyDescent="0.2">
      <c r="A202" s="59">
        <v>194</v>
      </c>
      <c r="B202" s="157" t="s">
        <v>108</v>
      </c>
      <c r="C202" s="157" t="s">
        <v>515</v>
      </c>
      <c r="D202" s="157" t="s">
        <v>821</v>
      </c>
      <c r="E202" s="158">
        <v>600</v>
      </c>
    </row>
    <row r="203" spans="1:5" ht="12.75" customHeight="1" x14ac:dyDescent="0.2">
      <c r="A203" s="59">
        <v>195</v>
      </c>
      <c r="B203" s="157" t="s">
        <v>527</v>
      </c>
      <c r="C203" s="157" t="s">
        <v>515</v>
      </c>
      <c r="D203" s="157" t="s">
        <v>821</v>
      </c>
      <c r="E203" s="158">
        <v>600</v>
      </c>
    </row>
    <row r="204" spans="1:5" ht="12.75" customHeight="1" x14ac:dyDescent="0.2">
      <c r="A204" s="59">
        <v>196</v>
      </c>
      <c r="B204" s="157" t="s">
        <v>106</v>
      </c>
      <c r="C204" s="157" t="s">
        <v>515</v>
      </c>
      <c r="D204" s="157" t="s">
        <v>821</v>
      </c>
      <c r="E204" s="158">
        <v>600</v>
      </c>
    </row>
    <row r="205" spans="1:5" ht="12.75" customHeight="1" x14ac:dyDescent="0.2">
      <c r="A205" s="59">
        <v>197</v>
      </c>
      <c r="B205" s="157" t="s">
        <v>40</v>
      </c>
      <c r="C205" s="157" t="s">
        <v>515</v>
      </c>
      <c r="D205" s="157" t="s">
        <v>821</v>
      </c>
      <c r="E205" s="158">
        <v>650</v>
      </c>
    </row>
    <row r="206" spans="1:5" ht="12.75" customHeight="1" x14ac:dyDescent="0.2">
      <c r="A206" s="59">
        <v>198</v>
      </c>
      <c r="B206" s="157" t="s">
        <v>518</v>
      </c>
      <c r="C206" s="157" t="s">
        <v>515</v>
      </c>
      <c r="D206" s="157" t="s">
        <v>821</v>
      </c>
      <c r="E206" s="158">
        <v>650</v>
      </c>
    </row>
    <row r="207" spans="1:5" ht="12.75" customHeight="1" x14ac:dyDescent="0.2">
      <c r="A207" s="59">
        <v>199</v>
      </c>
      <c r="B207" s="157" t="s">
        <v>104</v>
      </c>
      <c r="C207" s="157" t="s">
        <v>515</v>
      </c>
      <c r="D207" s="157" t="s">
        <v>821</v>
      </c>
      <c r="E207" s="158">
        <v>650</v>
      </c>
    </row>
    <row r="208" spans="1:5" ht="12.75" customHeight="1" x14ac:dyDescent="0.2">
      <c r="A208" s="59">
        <v>200</v>
      </c>
      <c r="B208" s="157" t="s">
        <v>521</v>
      </c>
      <c r="C208" s="157" t="s">
        <v>515</v>
      </c>
      <c r="D208" s="157" t="s">
        <v>821</v>
      </c>
      <c r="E208" s="158">
        <v>650</v>
      </c>
    </row>
    <row r="209" spans="1:5" ht="12.75" customHeight="1" x14ac:dyDescent="0.2">
      <c r="A209" s="59">
        <v>201</v>
      </c>
      <c r="B209" s="157" t="s">
        <v>18</v>
      </c>
      <c r="C209" s="157" t="s">
        <v>515</v>
      </c>
      <c r="D209" s="157" t="s">
        <v>821</v>
      </c>
      <c r="E209" s="158">
        <v>650</v>
      </c>
    </row>
    <row r="210" spans="1:5" ht="12.75" customHeight="1" x14ac:dyDescent="0.2">
      <c r="A210" s="59">
        <v>202</v>
      </c>
      <c r="B210" s="157" t="s">
        <v>171</v>
      </c>
      <c r="C210" s="157" t="s">
        <v>515</v>
      </c>
      <c r="D210" s="157" t="s">
        <v>821</v>
      </c>
      <c r="E210" s="158">
        <v>650</v>
      </c>
    </row>
    <row r="211" spans="1:5" ht="12.75" customHeight="1" x14ac:dyDescent="0.2">
      <c r="A211" s="59">
        <v>203</v>
      </c>
      <c r="B211" s="157" t="s">
        <v>105</v>
      </c>
      <c r="C211" s="157" t="s">
        <v>515</v>
      </c>
      <c r="D211" s="157" t="s">
        <v>821</v>
      </c>
      <c r="E211" s="158">
        <v>650</v>
      </c>
    </row>
    <row r="212" spans="1:5" ht="12.75" customHeight="1" x14ac:dyDescent="0.2">
      <c r="A212" s="59">
        <v>204</v>
      </c>
      <c r="B212" s="157" t="s">
        <v>526</v>
      </c>
      <c r="C212" s="157" t="s">
        <v>515</v>
      </c>
      <c r="D212" s="157" t="s">
        <v>821</v>
      </c>
      <c r="E212" s="158">
        <v>650</v>
      </c>
    </row>
    <row r="213" spans="1:5" ht="12.75" customHeight="1" x14ac:dyDescent="0.2">
      <c r="A213" s="59">
        <v>205</v>
      </c>
      <c r="B213" s="157" t="s">
        <v>19</v>
      </c>
      <c r="C213" s="157" t="s">
        <v>515</v>
      </c>
      <c r="D213" s="157" t="s">
        <v>821</v>
      </c>
      <c r="E213" s="158">
        <v>650</v>
      </c>
    </row>
    <row r="214" spans="1:5" ht="12.75" customHeight="1" x14ac:dyDescent="0.2">
      <c r="A214" s="59">
        <v>206</v>
      </c>
      <c r="B214" s="157" t="s">
        <v>823</v>
      </c>
      <c r="C214" s="157" t="s">
        <v>665</v>
      </c>
      <c r="D214" s="157" t="s">
        <v>821</v>
      </c>
      <c r="E214" s="158">
        <v>350</v>
      </c>
    </row>
    <row r="215" spans="1:5" ht="12.75" customHeight="1" x14ac:dyDescent="0.2">
      <c r="A215" s="59">
        <v>207</v>
      </c>
      <c r="B215" s="157" t="s">
        <v>14</v>
      </c>
      <c r="C215" s="157" t="s">
        <v>665</v>
      </c>
      <c r="D215" s="157" t="s">
        <v>821</v>
      </c>
      <c r="E215" s="158">
        <v>350</v>
      </c>
    </row>
    <row r="216" spans="1:5" ht="12.75" customHeight="1" x14ac:dyDescent="0.2">
      <c r="A216" s="59">
        <v>208</v>
      </c>
      <c r="B216" s="172" t="s">
        <v>182</v>
      </c>
      <c r="C216" s="171" t="s">
        <v>665</v>
      </c>
      <c r="D216" s="172" t="s">
        <v>821</v>
      </c>
      <c r="E216" s="158">
        <v>350</v>
      </c>
    </row>
    <row r="217" spans="1:5" ht="12.75" customHeight="1" x14ac:dyDescent="0.2">
      <c r="A217" s="59">
        <v>209</v>
      </c>
      <c r="B217" s="157" t="s">
        <v>15</v>
      </c>
      <c r="C217" s="157" t="s">
        <v>974</v>
      </c>
      <c r="D217" s="157" t="s">
        <v>821</v>
      </c>
      <c r="E217" s="158">
        <v>450</v>
      </c>
    </row>
    <row r="218" spans="1:5" ht="12.75" customHeight="1" x14ac:dyDescent="0.2">
      <c r="A218" s="59">
        <v>210</v>
      </c>
      <c r="B218" s="157" t="s">
        <v>829</v>
      </c>
      <c r="C218" s="170" t="s">
        <v>974</v>
      </c>
      <c r="D218" s="157" t="s">
        <v>821</v>
      </c>
      <c r="E218" s="158">
        <v>450</v>
      </c>
    </row>
    <row r="219" spans="1:5" ht="12.75" customHeight="1" x14ac:dyDescent="0.2">
      <c r="A219" s="59">
        <v>211</v>
      </c>
      <c r="B219" s="157" t="s">
        <v>579</v>
      </c>
      <c r="C219" s="157" t="s">
        <v>580</v>
      </c>
      <c r="D219" s="157" t="s">
        <v>821</v>
      </c>
      <c r="E219" s="158">
        <v>400</v>
      </c>
    </row>
    <row r="220" spans="1:5" ht="12.75" customHeight="1" x14ac:dyDescent="0.2">
      <c r="A220" s="59">
        <v>212</v>
      </c>
      <c r="B220" s="157" t="s">
        <v>573</v>
      </c>
      <c r="C220" s="157" t="s">
        <v>574</v>
      </c>
      <c r="D220" s="157" t="s">
        <v>821</v>
      </c>
      <c r="E220" s="158">
        <v>600</v>
      </c>
    </row>
    <row r="221" spans="1:5" ht="12.75" customHeight="1" x14ac:dyDescent="0.2">
      <c r="A221" s="59">
        <v>213</v>
      </c>
      <c r="B221" s="151" t="s">
        <v>47</v>
      </c>
      <c r="C221" s="151" t="s">
        <v>586</v>
      </c>
      <c r="D221" s="157" t="s">
        <v>821</v>
      </c>
      <c r="E221" s="155">
        <v>375</v>
      </c>
    </row>
    <row r="222" spans="1:5" ht="12.75" customHeight="1" x14ac:dyDescent="0.2">
      <c r="A222" s="59">
        <v>214</v>
      </c>
      <c r="B222" s="151" t="s">
        <v>80</v>
      </c>
      <c r="C222" s="151" t="s">
        <v>586</v>
      </c>
      <c r="D222" s="157" t="s">
        <v>821</v>
      </c>
      <c r="E222" s="155">
        <v>425</v>
      </c>
    </row>
    <row r="223" spans="1:5" ht="12.75" customHeight="1" x14ac:dyDescent="0.2">
      <c r="A223" s="59">
        <v>215</v>
      </c>
      <c r="B223" s="173" t="s">
        <v>691</v>
      </c>
      <c r="C223" s="157" t="s">
        <v>591</v>
      </c>
      <c r="D223" s="157" t="s">
        <v>821</v>
      </c>
      <c r="E223" s="158">
        <v>465</v>
      </c>
    </row>
    <row r="224" spans="1:5" ht="12.75" customHeight="1" x14ac:dyDescent="0.2">
      <c r="A224" s="59">
        <v>216</v>
      </c>
      <c r="B224" s="157" t="s">
        <v>837</v>
      </c>
      <c r="C224" s="157" t="s">
        <v>575</v>
      </c>
      <c r="D224" s="157" t="s">
        <v>821</v>
      </c>
      <c r="E224" s="158">
        <v>510</v>
      </c>
    </row>
    <row r="225" spans="1:5" ht="12.75" customHeight="1" x14ac:dyDescent="0.2">
      <c r="A225" s="59">
        <v>217</v>
      </c>
      <c r="B225" s="157" t="s">
        <v>625</v>
      </c>
      <c r="C225" s="157" t="s">
        <v>843</v>
      </c>
      <c r="D225" s="157" t="s">
        <v>821</v>
      </c>
      <c r="E225" s="155">
        <v>500</v>
      </c>
    </row>
    <row r="226" spans="1:5" ht="12.75" customHeight="1" x14ac:dyDescent="0.2">
      <c r="A226" s="59">
        <v>218</v>
      </c>
      <c r="B226" s="157" t="s">
        <v>512</v>
      </c>
      <c r="C226" s="157" t="s">
        <v>520</v>
      </c>
      <c r="D226" s="157" t="s">
        <v>821</v>
      </c>
      <c r="E226" s="155">
        <v>350</v>
      </c>
    </row>
    <row r="227" spans="1:5" ht="12.75" customHeight="1" x14ac:dyDescent="0.2">
      <c r="A227" s="59">
        <v>219</v>
      </c>
      <c r="B227" s="148" t="s">
        <v>693</v>
      </c>
      <c r="C227" s="157" t="s">
        <v>520</v>
      </c>
      <c r="D227" s="148" t="s">
        <v>821</v>
      </c>
      <c r="E227" s="155">
        <v>350</v>
      </c>
    </row>
    <row r="228" spans="1:5" ht="12.75" customHeight="1" x14ac:dyDescent="0.2">
      <c r="A228" s="59">
        <v>220</v>
      </c>
      <c r="B228" s="164" t="s">
        <v>925</v>
      </c>
      <c r="C228" s="157" t="s">
        <v>665</v>
      </c>
      <c r="D228" s="157" t="s">
        <v>821</v>
      </c>
      <c r="E228" s="155">
        <v>350</v>
      </c>
    </row>
    <row r="229" spans="1:5" ht="12.75" customHeight="1" x14ac:dyDescent="0.2">
      <c r="A229" s="59">
        <v>221</v>
      </c>
      <c r="B229" s="175" t="s">
        <v>642</v>
      </c>
      <c r="C229" s="175" t="s">
        <v>574</v>
      </c>
      <c r="D229" s="148" t="s">
        <v>821</v>
      </c>
      <c r="E229" s="155">
        <v>500</v>
      </c>
    </row>
    <row r="230" spans="1:5" ht="12.75" customHeight="1" x14ac:dyDescent="0.2">
      <c r="A230" s="59">
        <v>222</v>
      </c>
      <c r="B230" s="157" t="s">
        <v>626</v>
      </c>
      <c r="C230" s="157" t="s">
        <v>525</v>
      </c>
      <c r="D230" s="157" t="s">
        <v>821</v>
      </c>
      <c r="E230" s="155">
        <v>400</v>
      </c>
    </row>
    <row r="231" spans="1:5" ht="12.75" customHeight="1" x14ac:dyDescent="0.2">
      <c r="A231" s="59">
        <v>223</v>
      </c>
      <c r="B231" s="148" t="s">
        <v>926</v>
      </c>
      <c r="C231" s="148" t="s">
        <v>888</v>
      </c>
      <c r="D231" s="157" t="s">
        <v>821</v>
      </c>
      <c r="E231" s="155">
        <v>350</v>
      </c>
    </row>
    <row r="232" spans="1:5" ht="12.75" customHeight="1" x14ac:dyDescent="0.2">
      <c r="A232" s="59">
        <v>224</v>
      </c>
      <c r="B232" s="163" t="s">
        <v>927</v>
      </c>
      <c r="C232" s="148" t="s">
        <v>928</v>
      </c>
      <c r="D232" s="157" t="s">
        <v>821</v>
      </c>
      <c r="E232" s="155">
        <v>450</v>
      </c>
    </row>
    <row r="233" spans="1:5" ht="12.75" customHeight="1" x14ac:dyDescent="0.2">
      <c r="A233" s="59">
        <v>225</v>
      </c>
      <c r="B233" s="175" t="s">
        <v>929</v>
      </c>
      <c r="C233" s="175" t="s">
        <v>508</v>
      </c>
      <c r="D233" s="148" t="s">
        <v>821</v>
      </c>
      <c r="E233" s="155">
        <v>465</v>
      </c>
    </row>
    <row r="234" spans="1:5" ht="12.75" customHeight="1" x14ac:dyDescent="0.2">
      <c r="A234" s="59">
        <v>226</v>
      </c>
      <c r="B234" s="175" t="s">
        <v>930</v>
      </c>
      <c r="C234" s="175" t="s">
        <v>508</v>
      </c>
      <c r="D234" s="157" t="s">
        <v>821</v>
      </c>
      <c r="E234" s="155">
        <v>465</v>
      </c>
    </row>
    <row r="235" spans="1:5" ht="12.75" customHeight="1" x14ac:dyDescent="0.2">
      <c r="A235" s="59">
        <v>227</v>
      </c>
      <c r="B235" s="157" t="s">
        <v>753</v>
      </c>
      <c r="C235" s="157" t="s">
        <v>508</v>
      </c>
      <c r="D235" s="157" t="s">
        <v>821</v>
      </c>
      <c r="E235" s="158">
        <v>465</v>
      </c>
    </row>
    <row r="236" spans="1:5" ht="12.75" customHeight="1" x14ac:dyDescent="0.2">
      <c r="A236" s="59">
        <v>228</v>
      </c>
      <c r="B236" s="148" t="s">
        <v>754</v>
      </c>
      <c r="C236" s="148" t="s">
        <v>508</v>
      </c>
      <c r="D236" s="148" t="s">
        <v>821</v>
      </c>
      <c r="E236" s="158">
        <v>465</v>
      </c>
    </row>
    <row r="237" spans="1:5" ht="12.75" customHeight="1" x14ac:dyDescent="0.2">
      <c r="A237" s="59">
        <v>229</v>
      </c>
      <c r="B237" s="148" t="s">
        <v>695</v>
      </c>
      <c r="C237" s="148" t="s">
        <v>508</v>
      </c>
      <c r="D237" s="148" t="s">
        <v>821</v>
      </c>
      <c r="E237" s="158">
        <v>465</v>
      </c>
    </row>
    <row r="238" spans="1:5" ht="12.75" customHeight="1" x14ac:dyDescent="0.2">
      <c r="A238" s="59">
        <v>230</v>
      </c>
      <c r="B238" s="148" t="s">
        <v>620</v>
      </c>
      <c r="C238" s="157" t="s">
        <v>508</v>
      </c>
      <c r="D238" s="157" t="s">
        <v>821</v>
      </c>
      <c r="E238" s="158">
        <v>465</v>
      </c>
    </row>
    <row r="239" spans="1:5" ht="12.75" customHeight="1" x14ac:dyDescent="0.2">
      <c r="A239" s="59">
        <v>231</v>
      </c>
      <c r="B239" s="157" t="s">
        <v>696</v>
      </c>
      <c r="C239" s="157" t="s">
        <v>508</v>
      </c>
      <c r="D239" s="157" t="s">
        <v>821</v>
      </c>
      <c r="E239" s="158">
        <v>465</v>
      </c>
    </row>
    <row r="240" spans="1:5" ht="12.75" customHeight="1" x14ac:dyDescent="0.2">
      <c r="A240" s="59">
        <v>232</v>
      </c>
      <c r="B240" s="148" t="s">
        <v>621</v>
      </c>
      <c r="C240" s="148" t="s">
        <v>508</v>
      </c>
      <c r="D240" s="148" t="s">
        <v>821</v>
      </c>
      <c r="E240" s="158">
        <v>465</v>
      </c>
    </row>
    <row r="241" spans="1:5" ht="12.75" customHeight="1" x14ac:dyDescent="0.2">
      <c r="A241" s="59">
        <v>233</v>
      </c>
      <c r="B241" s="157" t="s">
        <v>750</v>
      </c>
      <c r="C241" s="157" t="s">
        <v>508</v>
      </c>
      <c r="D241" s="157" t="s">
        <v>821</v>
      </c>
      <c r="E241" s="158">
        <v>465</v>
      </c>
    </row>
    <row r="242" spans="1:5" ht="12.75" customHeight="1" x14ac:dyDescent="0.2">
      <c r="A242" s="59">
        <v>234</v>
      </c>
      <c r="B242" s="148" t="s">
        <v>745</v>
      </c>
      <c r="C242" s="148" t="s">
        <v>508</v>
      </c>
      <c r="D242" s="148" t="s">
        <v>821</v>
      </c>
      <c r="E242" s="158">
        <v>465</v>
      </c>
    </row>
    <row r="243" spans="1:5" ht="12.75" customHeight="1" x14ac:dyDescent="0.2">
      <c r="A243" s="59">
        <v>235</v>
      </c>
      <c r="B243" s="148" t="s">
        <v>694</v>
      </c>
      <c r="C243" s="148" t="s">
        <v>508</v>
      </c>
      <c r="D243" s="148" t="s">
        <v>821</v>
      </c>
      <c r="E243" s="155">
        <v>465</v>
      </c>
    </row>
    <row r="244" spans="1:5" ht="12.75" customHeight="1" x14ac:dyDescent="0.2">
      <c r="A244" s="59">
        <v>236</v>
      </c>
      <c r="B244" s="163" t="s">
        <v>931</v>
      </c>
      <c r="C244" s="148" t="s">
        <v>508</v>
      </c>
      <c r="D244" s="157" t="s">
        <v>821</v>
      </c>
      <c r="E244" s="155">
        <v>465</v>
      </c>
    </row>
    <row r="245" spans="1:5" ht="12.75" customHeight="1" x14ac:dyDescent="0.2">
      <c r="A245" s="59">
        <v>237</v>
      </c>
      <c r="B245" s="163" t="s">
        <v>932</v>
      </c>
      <c r="C245" s="148" t="s">
        <v>508</v>
      </c>
      <c r="D245" s="157" t="s">
        <v>821</v>
      </c>
      <c r="E245" s="155">
        <v>465</v>
      </c>
    </row>
    <row r="246" spans="1:5" ht="12.75" customHeight="1" x14ac:dyDescent="0.2">
      <c r="A246" s="59">
        <v>238</v>
      </c>
      <c r="B246" s="163" t="s">
        <v>933</v>
      </c>
      <c r="C246" s="157" t="s">
        <v>508</v>
      </c>
      <c r="D246" s="157" t="s">
        <v>821</v>
      </c>
      <c r="E246" s="158">
        <v>465</v>
      </c>
    </row>
    <row r="247" spans="1:5" ht="12.75" customHeight="1" x14ac:dyDescent="0.2">
      <c r="A247" s="59">
        <v>239</v>
      </c>
      <c r="B247" s="163" t="s">
        <v>934</v>
      </c>
      <c r="C247" s="176" t="s">
        <v>508</v>
      </c>
      <c r="D247" s="157" t="s">
        <v>821</v>
      </c>
      <c r="E247" s="155">
        <v>465</v>
      </c>
    </row>
    <row r="248" spans="1:5" ht="12.75" customHeight="1" x14ac:dyDescent="0.2">
      <c r="A248" s="59">
        <v>240</v>
      </c>
      <c r="B248" s="171" t="s">
        <v>640</v>
      </c>
      <c r="C248" s="171" t="s">
        <v>508</v>
      </c>
      <c r="D248" s="171" t="s">
        <v>821</v>
      </c>
      <c r="E248" s="162">
        <v>500</v>
      </c>
    </row>
    <row r="249" spans="1:5" ht="12.75" customHeight="1" x14ac:dyDescent="0.2">
      <c r="A249" s="59">
        <v>241</v>
      </c>
      <c r="B249" s="163" t="s">
        <v>936</v>
      </c>
      <c r="C249" s="148" t="s">
        <v>515</v>
      </c>
      <c r="D249" s="157" t="s">
        <v>821</v>
      </c>
      <c r="E249" s="155">
        <v>650</v>
      </c>
    </row>
    <row r="250" spans="1:5" ht="12.75" customHeight="1" x14ac:dyDescent="0.2">
      <c r="A250" s="59">
        <v>242</v>
      </c>
      <c r="B250" s="148" t="s">
        <v>752</v>
      </c>
      <c r="C250" s="176" t="s">
        <v>515</v>
      </c>
      <c r="D250" s="148" t="s">
        <v>821</v>
      </c>
      <c r="E250" s="155">
        <v>650</v>
      </c>
    </row>
    <row r="251" spans="1:5" ht="12.75" customHeight="1" x14ac:dyDescent="0.2">
      <c r="A251" s="59">
        <v>243</v>
      </c>
      <c r="B251" s="148" t="s">
        <v>701</v>
      </c>
      <c r="C251" s="176" t="s">
        <v>515</v>
      </c>
      <c r="D251" s="148" t="s">
        <v>821</v>
      </c>
      <c r="E251" s="155">
        <v>650</v>
      </c>
    </row>
    <row r="252" spans="1:5" ht="12.75" customHeight="1" x14ac:dyDescent="0.2">
      <c r="A252" s="59">
        <v>244</v>
      </c>
      <c r="B252" s="148" t="s">
        <v>697</v>
      </c>
      <c r="C252" s="176" t="s">
        <v>515</v>
      </c>
      <c r="D252" s="148" t="s">
        <v>821</v>
      </c>
      <c r="E252" s="155">
        <v>650</v>
      </c>
    </row>
    <row r="253" spans="1:5" ht="12.75" customHeight="1" x14ac:dyDescent="0.2">
      <c r="A253" s="59">
        <v>245</v>
      </c>
      <c r="B253" s="148" t="s">
        <v>692</v>
      </c>
      <c r="C253" s="176" t="s">
        <v>515</v>
      </c>
      <c r="D253" s="148" t="s">
        <v>821</v>
      </c>
      <c r="E253" s="155">
        <v>650</v>
      </c>
    </row>
    <row r="254" spans="1:5" ht="12.75" customHeight="1" x14ac:dyDescent="0.2">
      <c r="A254" s="59">
        <v>246</v>
      </c>
      <c r="B254" s="148" t="s">
        <v>623</v>
      </c>
      <c r="C254" s="176" t="s">
        <v>667</v>
      </c>
      <c r="D254" s="148" t="s">
        <v>821</v>
      </c>
      <c r="E254" s="155">
        <v>450</v>
      </c>
    </row>
    <row r="255" spans="1:5" ht="12.75" customHeight="1" x14ac:dyDescent="0.2">
      <c r="A255" s="59">
        <v>247</v>
      </c>
      <c r="B255" s="175" t="s">
        <v>937</v>
      </c>
      <c r="C255" s="175" t="s">
        <v>665</v>
      </c>
      <c r="D255" s="148" t="s">
        <v>821</v>
      </c>
      <c r="E255" s="155">
        <v>350</v>
      </c>
    </row>
    <row r="256" spans="1:5" ht="12.75" customHeight="1" x14ac:dyDescent="0.2">
      <c r="A256" s="59">
        <v>248</v>
      </c>
      <c r="B256" s="148" t="s">
        <v>651</v>
      </c>
      <c r="C256" s="148" t="s">
        <v>665</v>
      </c>
      <c r="D256" s="148" t="s">
        <v>821</v>
      </c>
      <c r="E256" s="155">
        <v>350</v>
      </c>
    </row>
    <row r="257" spans="1:5" ht="12.75" customHeight="1" x14ac:dyDescent="0.2">
      <c r="A257" s="59">
        <v>249</v>
      </c>
      <c r="B257" s="175" t="s">
        <v>938</v>
      </c>
      <c r="C257" s="175" t="s">
        <v>665</v>
      </c>
      <c r="D257" s="157" t="s">
        <v>821</v>
      </c>
      <c r="E257" s="158">
        <v>350</v>
      </c>
    </row>
    <row r="258" spans="1:5" ht="12.75" customHeight="1" x14ac:dyDescent="0.2">
      <c r="A258" s="59">
        <v>250</v>
      </c>
      <c r="B258" s="175" t="s">
        <v>749</v>
      </c>
      <c r="C258" s="175" t="s">
        <v>665</v>
      </c>
      <c r="D258" s="148" t="s">
        <v>821</v>
      </c>
      <c r="E258" s="155">
        <v>350</v>
      </c>
    </row>
    <row r="259" spans="1:5" ht="12.75" customHeight="1" x14ac:dyDescent="0.2">
      <c r="A259" s="59">
        <v>251</v>
      </c>
      <c r="B259" s="175" t="s">
        <v>939</v>
      </c>
      <c r="C259" s="175" t="s">
        <v>665</v>
      </c>
      <c r="D259" s="148" t="s">
        <v>821</v>
      </c>
      <c r="E259" s="155">
        <v>350</v>
      </c>
    </row>
    <row r="260" spans="1:5" ht="12.75" customHeight="1" x14ac:dyDescent="0.2">
      <c r="A260" s="59">
        <v>252</v>
      </c>
      <c r="B260" s="201" t="s">
        <v>751</v>
      </c>
      <c r="C260" s="148" t="s">
        <v>665</v>
      </c>
      <c r="D260" s="148" t="s">
        <v>821</v>
      </c>
      <c r="E260" s="155">
        <v>350</v>
      </c>
    </row>
    <row r="261" spans="1:5" ht="12.75" customHeight="1" x14ac:dyDescent="0.2">
      <c r="A261" s="59">
        <v>253</v>
      </c>
      <c r="B261" s="175" t="s">
        <v>940</v>
      </c>
      <c r="C261" s="175" t="s">
        <v>665</v>
      </c>
      <c r="D261" s="148" t="s">
        <v>821</v>
      </c>
      <c r="E261" s="155">
        <v>350</v>
      </c>
    </row>
    <row r="262" spans="1:5" ht="12.75" customHeight="1" x14ac:dyDescent="0.2">
      <c r="A262" s="59">
        <v>254</v>
      </c>
      <c r="B262" s="148" t="s">
        <v>886</v>
      </c>
      <c r="C262" s="148" t="s">
        <v>665</v>
      </c>
      <c r="D262" s="148" t="s">
        <v>821</v>
      </c>
      <c r="E262" s="155">
        <v>350</v>
      </c>
    </row>
    <row r="263" spans="1:5" ht="12.75" customHeight="1" x14ac:dyDescent="0.2">
      <c r="A263" s="59">
        <v>255</v>
      </c>
      <c r="B263" s="175" t="s">
        <v>842</v>
      </c>
      <c r="C263" s="148" t="s">
        <v>665</v>
      </c>
      <c r="D263" s="148" t="s">
        <v>821</v>
      </c>
      <c r="E263" s="155">
        <v>350</v>
      </c>
    </row>
    <row r="264" spans="1:5" ht="12.75" customHeight="1" x14ac:dyDescent="0.2">
      <c r="A264" s="59">
        <v>256</v>
      </c>
      <c r="B264" s="175" t="s">
        <v>941</v>
      </c>
      <c r="C264" s="148" t="s">
        <v>665</v>
      </c>
      <c r="D264" s="148" t="s">
        <v>821</v>
      </c>
      <c r="E264" s="155">
        <v>350</v>
      </c>
    </row>
    <row r="265" spans="1:5" ht="12.75" customHeight="1" x14ac:dyDescent="0.2">
      <c r="A265" s="59">
        <v>257</v>
      </c>
      <c r="B265" s="151" t="s">
        <v>684</v>
      </c>
      <c r="C265" s="157" t="s">
        <v>586</v>
      </c>
      <c r="D265" s="148" t="s">
        <v>821</v>
      </c>
      <c r="E265" s="155">
        <v>375</v>
      </c>
    </row>
    <row r="266" spans="1:5" ht="12.75" customHeight="1" x14ac:dyDescent="0.2">
      <c r="A266" s="59">
        <v>258</v>
      </c>
      <c r="B266" s="151" t="s">
        <v>687</v>
      </c>
      <c r="C266" s="157" t="s">
        <v>586</v>
      </c>
      <c r="D266" s="148" t="s">
        <v>821</v>
      </c>
      <c r="E266" s="155">
        <v>375</v>
      </c>
    </row>
    <row r="267" spans="1:5" ht="12.75" customHeight="1" x14ac:dyDescent="0.2">
      <c r="A267" s="59">
        <v>259</v>
      </c>
      <c r="B267" s="151" t="s">
        <v>802</v>
      </c>
      <c r="C267" s="157" t="s">
        <v>586</v>
      </c>
      <c r="D267" s="148" t="s">
        <v>821</v>
      </c>
      <c r="E267" s="155">
        <v>375</v>
      </c>
    </row>
    <row r="268" spans="1:5" ht="12.75" customHeight="1" x14ac:dyDescent="0.2">
      <c r="A268" s="59">
        <v>260</v>
      </c>
      <c r="B268" s="151" t="s">
        <v>957</v>
      </c>
      <c r="C268" s="157" t="s">
        <v>586</v>
      </c>
      <c r="D268" s="148" t="s">
        <v>821</v>
      </c>
      <c r="E268" s="155">
        <v>375</v>
      </c>
    </row>
    <row r="269" spans="1:5" ht="12.75" customHeight="1" x14ac:dyDescent="0.2">
      <c r="A269" s="59">
        <v>261</v>
      </c>
      <c r="B269" s="157" t="s">
        <v>70</v>
      </c>
      <c r="C269" s="157" t="s">
        <v>661</v>
      </c>
      <c r="D269" s="157" t="s">
        <v>531</v>
      </c>
      <c r="E269" s="158">
        <v>570</v>
      </c>
    </row>
    <row r="270" spans="1:5" ht="12.75" customHeight="1" x14ac:dyDescent="0.2">
      <c r="A270" s="59">
        <v>262</v>
      </c>
      <c r="B270" s="157" t="s">
        <v>742</v>
      </c>
      <c r="C270" s="157" t="s">
        <v>530</v>
      </c>
      <c r="D270" s="157" t="s">
        <v>531</v>
      </c>
      <c r="E270" s="158">
        <v>400</v>
      </c>
    </row>
    <row r="271" spans="1:5" ht="12.75" customHeight="1" x14ac:dyDescent="0.2">
      <c r="A271" s="59">
        <v>263</v>
      </c>
      <c r="B271" s="157" t="s">
        <v>532</v>
      </c>
      <c r="C271" s="157" t="s">
        <v>533</v>
      </c>
      <c r="D271" s="157" t="s">
        <v>531</v>
      </c>
      <c r="E271" s="158">
        <v>425</v>
      </c>
    </row>
    <row r="272" spans="1:5" ht="12.75" customHeight="1" x14ac:dyDescent="0.2">
      <c r="A272" s="59">
        <v>264</v>
      </c>
      <c r="B272" s="157" t="s">
        <v>830</v>
      </c>
      <c r="C272" s="157" t="s">
        <v>535</v>
      </c>
      <c r="D272" s="157" t="s">
        <v>531</v>
      </c>
      <c r="E272" s="158">
        <v>400</v>
      </c>
    </row>
    <row r="273" spans="1:5" ht="12.75" customHeight="1" x14ac:dyDescent="0.2">
      <c r="A273" s="59">
        <v>265</v>
      </c>
      <c r="B273" s="157" t="s">
        <v>894</v>
      </c>
      <c r="C273" s="157" t="s">
        <v>176</v>
      </c>
      <c r="D273" s="157" t="s">
        <v>531</v>
      </c>
      <c r="E273" s="158">
        <v>425</v>
      </c>
    </row>
    <row r="274" spans="1:5" ht="12.75" customHeight="1" x14ac:dyDescent="0.2">
      <c r="A274" s="59">
        <v>266</v>
      </c>
      <c r="B274" s="185" t="s">
        <v>67</v>
      </c>
      <c r="C274" s="148" t="s">
        <v>852</v>
      </c>
      <c r="D274" s="148" t="s">
        <v>531</v>
      </c>
      <c r="E274" s="155">
        <v>600</v>
      </c>
    </row>
    <row r="275" spans="1:5" ht="12.75" customHeight="1" x14ac:dyDescent="0.2">
      <c r="A275" s="59">
        <v>267</v>
      </c>
      <c r="B275" s="157" t="s">
        <v>184</v>
      </c>
      <c r="C275" s="157" t="s">
        <v>578</v>
      </c>
      <c r="D275" s="157" t="s">
        <v>831</v>
      </c>
      <c r="E275" s="158">
        <v>465</v>
      </c>
    </row>
    <row r="276" spans="1:5" ht="12.75" customHeight="1" x14ac:dyDescent="0.2">
      <c r="A276" s="59">
        <v>268</v>
      </c>
      <c r="B276" s="148" t="s">
        <v>848</v>
      </c>
      <c r="C276" s="148" t="s">
        <v>845</v>
      </c>
      <c r="D276" s="148" t="s">
        <v>831</v>
      </c>
      <c r="E276" s="155">
        <v>500</v>
      </c>
    </row>
    <row r="277" spans="1:5" ht="12.75" customHeight="1" x14ac:dyDescent="0.2">
      <c r="A277" s="59">
        <v>269</v>
      </c>
      <c r="B277" s="148" t="s">
        <v>622</v>
      </c>
      <c r="C277" s="148" t="s">
        <v>845</v>
      </c>
      <c r="D277" s="148" t="s">
        <v>831</v>
      </c>
      <c r="E277" s="155">
        <v>500</v>
      </c>
    </row>
    <row r="278" spans="1:5" ht="12.75" customHeight="1" x14ac:dyDescent="0.2">
      <c r="A278" s="59">
        <v>270</v>
      </c>
      <c r="B278" s="148" t="s">
        <v>847</v>
      </c>
      <c r="C278" s="148" t="s">
        <v>845</v>
      </c>
      <c r="D278" s="148" t="s">
        <v>831</v>
      </c>
      <c r="E278" s="155">
        <v>500</v>
      </c>
    </row>
    <row r="279" spans="1:5" ht="12.75" customHeight="1" x14ac:dyDescent="0.2">
      <c r="A279" s="59">
        <v>271</v>
      </c>
      <c r="B279" s="148" t="s">
        <v>757</v>
      </c>
      <c r="C279" s="148" t="s">
        <v>845</v>
      </c>
      <c r="D279" s="148" t="s">
        <v>831</v>
      </c>
      <c r="E279" s="155">
        <v>500</v>
      </c>
    </row>
    <row r="280" spans="1:5" ht="12.75" customHeight="1" x14ac:dyDescent="0.2">
      <c r="A280" s="59">
        <v>272</v>
      </c>
      <c r="B280" s="148" t="s">
        <v>648</v>
      </c>
      <c r="C280" s="148" t="s">
        <v>845</v>
      </c>
      <c r="D280" s="148" t="s">
        <v>831</v>
      </c>
      <c r="E280" s="155">
        <v>500</v>
      </c>
    </row>
    <row r="281" spans="1:5" ht="12.75" customHeight="1" x14ac:dyDescent="0.2">
      <c r="A281" s="59">
        <v>273</v>
      </c>
      <c r="B281" s="148" t="s">
        <v>641</v>
      </c>
      <c r="C281" s="148" t="s">
        <v>845</v>
      </c>
      <c r="D281" s="148" t="s">
        <v>831</v>
      </c>
      <c r="E281" s="155">
        <v>500</v>
      </c>
    </row>
    <row r="282" spans="1:5" ht="12.75" customHeight="1" x14ac:dyDescent="0.2">
      <c r="A282" s="59">
        <v>274</v>
      </c>
      <c r="B282" s="148" t="s">
        <v>649</v>
      </c>
      <c r="C282" s="148" t="s">
        <v>845</v>
      </c>
      <c r="D282" s="148" t="s">
        <v>831</v>
      </c>
      <c r="E282" s="155">
        <v>500</v>
      </c>
    </row>
    <row r="283" spans="1:5" ht="12.75" customHeight="1" x14ac:dyDescent="0.2">
      <c r="A283" s="59">
        <v>275</v>
      </c>
      <c r="B283" s="148" t="s">
        <v>643</v>
      </c>
      <c r="C283" s="148" t="s">
        <v>845</v>
      </c>
      <c r="D283" s="148" t="s">
        <v>831</v>
      </c>
      <c r="E283" s="155">
        <v>500</v>
      </c>
    </row>
    <row r="284" spans="1:5" ht="12.75" customHeight="1" x14ac:dyDescent="0.2">
      <c r="A284" s="59">
        <v>276</v>
      </c>
      <c r="B284" s="148" t="s">
        <v>700</v>
      </c>
      <c r="C284" s="148" t="s">
        <v>845</v>
      </c>
      <c r="D284" s="148" t="s">
        <v>831</v>
      </c>
      <c r="E284" s="155">
        <v>500</v>
      </c>
    </row>
    <row r="285" spans="1:5" ht="12.75" customHeight="1" x14ac:dyDescent="0.2">
      <c r="A285" s="59">
        <v>277</v>
      </c>
      <c r="B285" s="148" t="s">
        <v>764</v>
      </c>
      <c r="C285" s="148" t="s">
        <v>845</v>
      </c>
      <c r="D285" s="148" t="s">
        <v>831</v>
      </c>
      <c r="E285" s="155">
        <v>500</v>
      </c>
    </row>
    <row r="286" spans="1:5" ht="12.75" customHeight="1" x14ac:dyDescent="0.2">
      <c r="A286" s="59">
        <v>278</v>
      </c>
      <c r="B286" s="148" t="s">
        <v>646</v>
      </c>
      <c r="C286" s="148" t="s">
        <v>845</v>
      </c>
      <c r="D286" s="148" t="s">
        <v>831</v>
      </c>
      <c r="E286" s="155">
        <v>500</v>
      </c>
    </row>
    <row r="287" spans="1:5" ht="12.75" customHeight="1" x14ac:dyDescent="0.2">
      <c r="A287" s="59">
        <v>279</v>
      </c>
      <c r="B287" s="148" t="s">
        <v>650</v>
      </c>
      <c r="C287" s="148" t="s">
        <v>845</v>
      </c>
      <c r="D287" s="148" t="s">
        <v>831</v>
      </c>
      <c r="E287" s="155">
        <v>500</v>
      </c>
    </row>
    <row r="288" spans="1:5" ht="12.75" customHeight="1" x14ac:dyDescent="0.2">
      <c r="A288" s="59">
        <v>280</v>
      </c>
      <c r="B288" s="148" t="s">
        <v>699</v>
      </c>
      <c r="C288" s="148" t="s">
        <v>845</v>
      </c>
      <c r="D288" s="148" t="s">
        <v>831</v>
      </c>
      <c r="E288" s="155">
        <v>500</v>
      </c>
    </row>
    <row r="289" spans="1:5" ht="12.75" customHeight="1" x14ac:dyDescent="0.2">
      <c r="A289" s="59">
        <v>281</v>
      </c>
      <c r="B289" s="148" t="s">
        <v>647</v>
      </c>
      <c r="C289" s="148" t="s">
        <v>845</v>
      </c>
      <c r="D289" s="148" t="s">
        <v>831</v>
      </c>
      <c r="E289" s="155">
        <v>500</v>
      </c>
    </row>
    <row r="290" spans="1:5" ht="12.75" customHeight="1" x14ac:dyDescent="0.2">
      <c r="A290" s="59">
        <v>282</v>
      </c>
      <c r="B290" s="148" t="s">
        <v>644</v>
      </c>
      <c r="C290" s="148" t="s">
        <v>845</v>
      </c>
      <c r="D290" s="148" t="s">
        <v>831</v>
      </c>
      <c r="E290" s="155">
        <v>500</v>
      </c>
    </row>
    <row r="291" spans="1:5" ht="12.75" customHeight="1" x14ac:dyDescent="0.2">
      <c r="A291" s="59">
        <v>283</v>
      </c>
      <c r="B291" s="148" t="s">
        <v>846</v>
      </c>
      <c r="C291" s="148" t="s">
        <v>845</v>
      </c>
      <c r="D291" s="148" t="s">
        <v>831</v>
      </c>
      <c r="E291" s="155">
        <v>500</v>
      </c>
    </row>
    <row r="292" spans="1:5" ht="12.75" customHeight="1" x14ac:dyDescent="0.2">
      <c r="A292" s="59">
        <v>284</v>
      </c>
      <c r="B292" s="148" t="s">
        <v>645</v>
      </c>
      <c r="C292" s="148" t="s">
        <v>845</v>
      </c>
      <c r="D292" s="148" t="s">
        <v>831</v>
      </c>
      <c r="E292" s="155">
        <v>500</v>
      </c>
    </row>
    <row r="293" spans="1:5" ht="12.75" customHeight="1" x14ac:dyDescent="0.2">
      <c r="A293" s="59">
        <v>285</v>
      </c>
      <c r="B293" s="184" t="s">
        <v>935</v>
      </c>
      <c r="C293" s="184" t="s">
        <v>976</v>
      </c>
      <c r="D293" s="148" t="s">
        <v>831</v>
      </c>
      <c r="E293" s="155">
        <v>500</v>
      </c>
    </row>
    <row r="294" spans="1:5" ht="12.75" customHeight="1" x14ac:dyDescent="0.2">
      <c r="A294" s="59">
        <v>286</v>
      </c>
      <c r="B294" s="183" t="s">
        <v>67</v>
      </c>
      <c r="C294" s="184" t="s">
        <v>976</v>
      </c>
      <c r="D294" s="148" t="s">
        <v>831</v>
      </c>
      <c r="E294" s="155">
        <v>500</v>
      </c>
    </row>
    <row r="295" spans="1:5" ht="12.75" customHeight="1" x14ac:dyDescent="0.2">
      <c r="A295" s="59">
        <v>287</v>
      </c>
      <c r="B295" s="148" t="s">
        <v>942</v>
      </c>
      <c r="C295" s="148" t="s">
        <v>943</v>
      </c>
      <c r="D295" s="148" t="s">
        <v>831</v>
      </c>
      <c r="E295" s="155">
        <v>400</v>
      </c>
    </row>
    <row r="296" spans="1:5" ht="12.75" customHeight="1" x14ac:dyDescent="0.2">
      <c r="A296" s="59">
        <v>288</v>
      </c>
      <c r="B296" s="148" t="s">
        <v>590</v>
      </c>
      <c r="C296" s="148" t="s">
        <v>591</v>
      </c>
      <c r="D296" s="148" t="s">
        <v>831</v>
      </c>
      <c r="E296" s="155">
        <v>465</v>
      </c>
    </row>
    <row r="297" spans="1:5" ht="12.75" customHeight="1" x14ac:dyDescent="0.2">
      <c r="A297" s="59">
        <v>289</v>
      </c>
      <c r="B297" s="148" t="s">
        <v>21</v>
      </c>
      <c r="C297" s="148" t="s">
        <v>591</v>
      </c>
      <c r="D297" s="148" t="s">
        <v>831</v>
      </c>
      <c r="E297" s="155">
        <v>465</v>
      </c>
    </row>
    <row r="298" spans="1:5" ht="12.75" customHeight="1" x14ac:dyDescent="0.2">
      <c r="A298" s="59">
        <v>290</v>
      </c>
      <c r="B298" s="148" t="s">
        <v>22</v>
      </c>
      <c r="C298" s="148" t="s">
        <v>591</v>
      </c>
      <c r="D298" s="148" t="s">
        <v>831</v>
      </c>
      <c r="E298" s="155">
        <v>465</v>
      </c>
    </row>
    <row r="299" spans="1:5" ht="12.75" customHeight="1" x14ac:dyDescent="0.2">
      <c r="A299" s="59">
        <v>291</v>
      </c>
      <c r="B299" s="148" t="s">
        <v>627</v>
      </c>
      <c r="C299" s="148" t="s">
        <v>669</v>
      </c>
      <c r="D299" s="148" t="s">
        <v>831</v>
      </c>
      <c r="E299" s="155">
        <v>350</v>
      </c>
    </row>
    <row r="300" spans="1:5" ht="12.75" customHeight="1" x14ac:dyDescent="0.2">
      <c r="A300" s="59">
        <v>292</v>
      </c>
      <c r="B300" s="148" t="s">
        <v>628</v>
      </c>
      <c r="C300" s="148" t="s">
        <v>669</v>
      </c>
      <c r="D300" s="148" t="s">
        <v>831</v>
      </c>
      <c r="E300" s="155">
        <v>350</v>
      </c>
    </row>
    <row r="301" spans="1:5" ht="12.75" customHeight="1" x14ac:dyDescent="0.2">
      <c r="A301" s="59">
        <v>293</v>
      </c>
      <c r="B301" s="148" t="s">
        <v>944</v>
      </c>
      <c r="C301" s="148" t="s">
        <v>656</v>
      </c>
      <c r="D301" s="148" t="s">
        <v>831</v>
      </c>
      <c r="E301" s="155">
        <v>400</v>
      </c>
    </row>
    <row r="302" spans="1:5" ht="12.75" customHeight="1" x14ac:dyDescent="0.2">
      <c r="A302" s="59">
        <v>294</v>
      </c>
      <c r="B302" s="148" t="s">
        <v>614</v>
      </c>
      <c r="C302" s="148" t="s">
        <v>656</v>
      </c>
      <c r="D302" s="148" t="s">
        <v>831</v>
      </c>
      <c r="E302" s="155">
        <v>450</v>
      </c>
    </row>
    <row r="303" spans="1:5" ht="12.75" customHeight="1" x14ac:dyDescent="0.2">
      <c r="A303" s="59">
        <v>295</v>
      </c>
      <c r="B303" s="148" t="s">
        <v>698</v>
      </c>
      <c r="C303" s="148" t="s">
        <v>844</v>
      </c>
      <c r="D303" s="148" t="s">
        <v>831</v>
      </c>
      <c r="E303" s="155">
        <v>325</v>
      </c>
    </row>
    <row r="304" spans="1:5" ht="12.75" customHeight="1" x14ac:dyDescent="0.2">
      <c r="A304" s="59">
        <v>296</v>
      </c>
      <c r="B304" s="148" t="s">
        <v>611</v>
      </c>
      <c r="C304" s="148" t="s">
        <v>844</v>
      </c>
      <c r="D304" s="148" t="s">
        <v>831</v>
      </c>
      <c r="E304" s="155">
        <v>325</v>
      </c>
    </row>
    <row r="305" spans="1:5" ht="12.75" customHeight="1" x14ac:dyDescent="0.2">
      <c r="A305" s="59">
        <v>297</v>
      </c>
      <c r="B305" s="148" t="s">
        <v>653</v>
      </c>
      <c r="C305" s="148" t="s">
        <v>756</v>
      </c>
      <c r="D305" s="148" t="s">
        <v>831</v>
      </c>
      <c r="E305" s="155">
        <v>350</v>
      </c>
    </row>
    <row r="306" spans="1:5" ht="12.75" customHeight="1" x14ac:dyDescent="0.2">
      <c r="A306" s="59">
        <v>298</v>
      </c>
      <c r="B306" s="148" t="s">
        <v>758</v>
      </c>
      <c r="C306" s="148" t="s">
        <v>873</v>
      </c>
      <c r="D306" s="148" t="s">
        <v>831</v>
      </c>
      <c r="E306" s="155">
        <v>400</v>
      </c>
    </row>
    <row r="307" spans="1:5" ht="12.75" customHeight="1" x14ac:dyDescent="0.2">
      <c r="A307" s="59">
        <v>299</v>
      </c>
      <c r="B307" s="148" t="s">
        <v>25</v>
      </c>
      <c r="C307" s="148" t="s">
        <v>755</v>
      </c>
      <c r="D307" s="148" t="s">
        <v>831</v>
      </c>
      <c r="E307" s="155">
        <v>350</v>
      </c>
    </row>
    <row r="308" spans="1:5" ht="12.75" customHeight="1" x14ac:dyDescent="0.2">
      <c r="A308" s="59">
        <v>300</v>
      </c>
      <c r="B308" s="148" t="s">
        <v>175</v>
      </c>
      <c r="C308" s="148" t="s">
        <v>755</v>
      </c>
      <c r="D308" s="148" t="s">
        <v>831</v>
      </c>
      <c r="E308" s="155">
        <v>350</v>
      </c>
    </row>
    <row r="309" spans="1:5" ht="12.75" customHeight="1" x14ac:dyDescent="0.2">
      <c r="A309" s="59">
        <v>301</v>
      </c>
      <c r="B309" s="148" t="s">
        <v>24</v>
      </c>
      <c r="C309" s="148" t="s">
        <v>755</v>
      </c>
      <c r="D309" s="148" t="s">
        <v>831</v>
      </c>
      <c r="E309" s="155">
        <v>350</v>
      </c>
    </row>
    <row r="310" spans="1:5" ht="12.75" customHeight="1" x14ac:dyDescent="0.2">
      <c r="A310" s="59">
        <v>302</v>
      </c>
      <c r="B310" s="148" t="s">
        <v>763</v>
      </c>
      <c r="C310" s="148" t="s">
        <v>755</v>
      </c>
      <c r="D310" s="148" t="s">
        <v>831</v>
      </c>
      <c r="E310" s="155">
        <v>350</v>
      </c>
    </row>
    <row r="311" spans="1:5" ht="12.75" customHeight="1" x14ac:dyDescent="0.2">
      <c r="A311" s="59">
        <v>303</v>
      </c>
      <c r="B311" s="148" t="s">
        <v>761</v>
      </c>
      <c r="C311" s="148" t="s">
        <v>755</v>
      </c>
      <c r="D311" s="148" t="s">
        <v>831</v>
      </c>
      <c r="E311" s="155">
        <v>350</v>
      </c>
    </row>
    <row r="312" spans="1:5" ht="12.75" customHeight="1" x14ac:dyDescent="0.2">
      <c r="A312" s="59">
        <v>304</v>
      </c>
      <c r="B312" s="148" t="s">
        <v>23</v>
      </c>
      <c r="C312" s="148" t="s">
        <v>755</v>
      </c>
      <c r="D312" s="148" t="s">
        <v>831</v>
      </c>
      <c r="E312" s="155">
        <v>350</v>
      </c>
    </row>
    <row r="313" spans="1:5" ht="12.75" customHeight="1" x14ac:dyDescent="0.2">
      <c r="A313" s="59">
        <v>305</v>
      </c>
      <c r="B313" s="148" t="s">
        <v>12</v>
      </c>
      <c r="C313" s="148" t="s">
        <v>755</v>
      </c>
      <c r="D313" s="148" t="s">
        <v>831</v>
      </c>
      <c r="E313" s="155">
        <v>350</v>
      </c>
    </row>
    <row r="314" spans="1:5" ht="12.75" customHeight="1" x14ac:dyDescent="0.2">
      <c r="A314" s="59">
        <v>306</v>
      </c>
      <c r="B314" s="148" t="s">
        <v>13</v>
      </c>
      <c r="C314" s="148" t="s">
        <v>755</v>
      </c>
      <c r="D314" s="148" t="s">
        <v>831</v>
      </c>
      <c r="E314" s="155">
        <v>350</v>
      </c>
    </row>
    <row r="315" spans="1:5" ht="12.75" customHeight="1" x14ac:dyDescent="0.2">
      <c r="A315" s="59">
        <v>307</v>
      </c>
      <c r="B315" s="185" t="s">
        <v>67</v>
      </c>
      <c r="C315" s="148" t="s">
        <v>656</v>
      </c>
      <c r="D315" s="148" t="s">
        <v>831</v>
      </c>
      <c r="E315" s="155">
        <v>450</v>
      </c>
    </row>
    <row r="316" spans="1:5" ht="12.75" customHeight="1" x14ac:dyDescent="0.2">
      <c r="A316" s="59">
        <v>308</v>
      </c>
      <c r="B316" s="185" t="s">
        <v>67</v>
      </c>
      <c r="C316" s="148" t="s">
        <v>873</v>
      </c>
      <c r="D316" s="148" t="s">
        <v>831</v>
      </c>
      <c r="E316" s="155">
        <v>400</v>
      </c>
    </row>
    <row r="317" spans="1:5" ht="12.75" customHeight="1" x14ac:dyDescent="0.2">
      <c r="A317" s="59">
        <v>309</v>
      </c>
      <c r="B317" s="157" t="s">
        <v>554</v>
      </c>
      <c r="C317" s="157" t="s">
        <v>616</v>
      </c>
      <c r="D317" s="157" t="s">
        <v>832</v>
      </c>
      <c r="E317" s="158">
        <v>357</v>
      </c>
    </row>
    <row r="318" spans="1:5" ht="12.75" customHeight="1" x14ac:dyDescent="0.2">
      <c r="A318" s="59">
        <v>310</v>
      </c>
      <c r="B318" s="157" t="s">
        <v>743</v>
      </c>
      <c r="C318" s="157" t="s">
        <v>539</v>
      </c>
      <c r="D318" s="157" t="s">
        <v>832</v>
      </c>
      <c r="E318" s="158">
        <v>60</v>
      </c>
    </row>
    <row r="319" spans="1:5" ht="12.75" customHeight="1" x14ac:dyDescent="0.2">
      <c r="A319" s="59">
        <v>311</v>
      </c>
      <c r="B319" s="157" t="s">
        <v>744</v>
      </c>
      <c r="C319" s="157" t="s">
        <v>540</v>
      </c>
      <c r="D319" s="157" t="s">
        <v>832</v>
      </c>
      <c r="E319" s="158">
        <v>60</v>
      </c>
    </row>
    <row r="320" spans="1:5" ht="12.75" customHeight="1" x14ac:dyDescent="0.2">
      <c r="A320" s="59">
        <v>312</v>
      </c>
      <c r="B320" s="157" t="s">
        <v>541</v>
      </c>
      <c r="C320" s="157" t="s">
        <v>542</v>
      </c>
      <c r="D320" s="157" t="s">
        <v>832</v>
      </c>
      <c r="E320" s="158">
        <v>60</v>
      </c>
    </row>
    <row r="321" spans="1:5" ht="12.75" customHeight="1" x14ac:dyDescent="0.2">
      <c r="A321" s="59">
        <v>313</v>
      </c>
      <c r="B321" s="157" t="s">
        <v>948</v>
      </c>
      <c r="C321" s="157" t="s">
        <v>543</v>
      </c>
      <c r="D321" s="157" t="s">
        <v>832</v>
      </c>
      <c r="E321" s="158">
        <v>60</v>
      </c>
    </row>
    <row r="322" spans="1:5" ht="12.75" customHeight="1" x14ac:dyDescent="0.2">
      <c r="A322" s="59">
        <v>314</v>
      </c>
      <c r="B322" s="157" t="s">
        <v>544</v>
      </c>
      <c r="C322" s="157" t="s">
        <v>545</v>
      </c>
      <c r="D322" s="157" t="s">
        <v>832</v>
      </c>
      <c r="E322" s="158">
        <v>60</v>
      </c>
    </row>
    <row r="323" spans="1:5" ht="12.75" customHeight="1" x14ac:dyDescent="0.2">
      <c r="A323" s="59">
        <v>315</v>
      </c>
      <c r="B323" s="157" t="s">
        <v>546</v>
      </c>
      <c r="C323" s="157" t="s">
        <v>547</v>
      </c>
      <c r="D323" s="157" t="s">
        <v>832</v>
      </c>
      <c r="E323" s="158">
        <v>60</v>
      </c>
    </row>
    <row r="324" spans="1:5" ht="12.75" customHeight="1" x14ac:dyDescent="0.2">
      <c r="A324" s="59">
        <v>316</v>
      </c>
      <c r="B324" s="157" t="s">
        <v>548</v>
      </c>
      <c r="C324" s="157" t="s">
        <v>549</v>
      </c>
      <c r="D324" s="157" t="s">
        <v>832</v>
      </c>
      <c r="E324" s="158">
        <v>60</v>
      </c>
    </row>
    <row r="325" spans="1:5" ht="12.75" customHeight="1" x14ac:dyDescent="0.2">
      <c r="A325" s="59">
        <v>317</v>
      </c>
      <c r="B325" s="157" t="s">
        <v>550</v>
      </c>
      <c r="C325" s="157" t="s">
        <v>551</v>
      </c>
      <c r="D325" s="157" t="s">
        <v>832</v>
      </c>
      <c r="E325" s="158">
        <v>60</v>
      </c>
    </row>
    <row r="326" spans="1:5" ht="12.75" customHeight="1" x14ac:dyDescent="0.2">
      <c r="A326" s="59">
        <v>318</v>
      </c>
      <c r="B326" s="157" t="s">
        <v>833</v>
      </c>
      <c r="C326" s="157" t="s">
        <v>552</v>
      </c>
      <c r="D326" s="157" t="s">
        <v>832</v>
      </c>
      <c r="E326" s="158">
        <v>60</v>
      </c>
    </row>
    <row r="327" spans="1:5" ht="12.75" customHeight="1" x14ac:dyDescent="0.2">
      <c r="A327" s="59">
        <v>319</v>
      </c>
      <c r="B327" s="157" t="s">
        <v>98</v>
      </c>
      <c r="C327" s="157" t="s">
        <v>553</v>
      </c>
      <c r="D327" s="157" t="s">
        <v>832</v>
      </c>
      <c r="E327" s="158">
        <v>60</v>
      </c>
    </row>
    <row r="328" spans="1:5" ht="12.75" customHeight="1" x14ac:dyDescent="0.2">
      <c r="A328" s="59">
        <v>320</v>
      </c>
      <c r="B328" s="157" t="s">
        <v>99</v>
      </c>
      <c r="C328" s="157" t="s">
        <v>555</v>
      </c>
      <c r="D328" s="157" t="s">
        <v>832</v>
      </c>
      <c r="E328" s="158">
        <v>60</v>
      </c>
    </row>
    <row r="329" spans="1:5" ht="12.75" customHeight="1" x14ac:dyDescent="0.2">
      <c r="A329" s="59">
        <v>321</v>
      </c>
      <c r="B329" s="157" t="s">
        <v>556</v>
      </c>
      <c r="C329" s="157" t="s">
        <v>557</v>
      </c>
      <c r="D329" s="157" t="s">
        <v>832</v>
      </c>
      <c r="E329" s="158">
        <v>60</v>
      </c>
    </row>
    <row r="330" spans="1:5" ht="12.75" customHeight="1" x14ac:dyDescent="0.2">
      <c r="A330" s="59">
        <v>322</v>
      </c>
      <c r="B330" s="157" t="s">
        <v>69</v>
      </c>
      <c r="C330" s="157" t="s">
        <v>560</v>
      </c>
      <c r="D330" s="157" t="s">
        <v>558</v>
      </c>
      <c r="E330" s="158">
        <v>850</v>
      </c>
    </row>
    <row r="331" spans="1:5" ht="12.75" customHeight="1" x14ac:dyDescent="0.2">
      <c r="A331" s="59">
        <v>323</v>
      </c>
      <c r="B331" s="164" t="s">
        <v>950</v>
      </c>
      <c r="C331" s="157" t="s">
        <v>834</v>
      </c>
      <c r="D331" s="157" t="s">
        <v>558</v>
      </c>
      <c r="E331" s="158">
        <v>550</v>
      </c>
    </row>
    <row r="332" spans="1:5" ht="12.75" customHeight="1" x14ac:dyDescent="0.2">
      <c r="A332" s="59">
        <v>324</v>
      </c>
      <c r="B332" s="151" t="s">
        <v>458</v>
      </c>
      <c r="C332" s="151" t="s">
        <v>176</v>
      </c>
      <c r="D332" s="157" t="s">
        <v>558</v>
      </c>
      <c r="E332" s="155">
        <v>450</v>
      </c>
    </row>
    <row r="333" spans="1:5" ht="12.75" customHeight="1" x14ac:dyDescent="0.2">
      <c r="A333" s="59">
        <v>325</v>
      </c>
      <c r="B333" s="157" t="s">
        <v>110</v>
      </c>
      <c r="C333" s="157" t="s">
        <v>561</v>
      </c>
      <c r="D333" s="157" t="s">
        <v>558</v>
      </c>
      <c r="E333" s="158">
        <v>350</v>
      </c>
    </row>
    <row r="334" spans="1:5" ht="12.75" customHeight="1" x14ac:dyDescent="0.2">
      <c r="A334" s="59">
        <v>326</v>
      </c>
      <c r="B334" s="157" t="s">
        <v>562</v>
      </c>
      <c r="C334" s="157" t="s">
        <v>561</v>
      </c>
      <c r="D334" s="157" t="s">
        <v>558</v>
      </c>
      <c r="E334" s="158">
        <v>400</v>
      </c>
    </row>
    <row r="335" spans="1:5" ht="12.75" customHeight="1" x14ac:dyDescent="0.2">
      <c r="A335" s="59">
        <v>327</v>
      </c>
      <c r="B335" s="157" t="s">
        <v>617</v>
      </c>
      <c r="C335" s="157" t="s">
        <v>563</v>
      </c>
      <c r="D335" s="157" t="s">
        <v>558</v>
      </c>
      <c r="E335" s="158">
        <v>350</v>
      </c>
    </row>
    <row r="336" spans="1:5" ht="12.75" customHeight="1" x14ac:dyDescent="0.2">
      <c r="A336" s="59">
        <v>328</v>
      </c>
      <c r="B336" s="157" t="s">
        <v>94</v>
      </c>
      <c r="C336" s="157" t="s">
        <v>563</v>
      </c>
      <c r="D336" s="157" t="s">
        <v>558</v>
      </c>
      <c r="E336" s="158">
        <v>350</v>
      </c>
    </row>
    <row r="337" spans="1:5" ht="12.75" customHeight="1" x14ac:dyDescent="0.2">
      <c r="A337" s="59">
        <v>329</v>
      </c>
      <c r="B337" s="157" t="s">
        <v>95</v>
      </c>
      <c r="C337" s="157" t="s">
        <v>510</v>
      </c>
      <c r="D337" s="157" t="s">
        <v>558</v>
      </c>
      <c r="E337" s="158">
        <v>350</v>
      </c>
    </row>
    <row r="338" spans="1:5" ht="12.75" customHeight="1" x14ac:dyDescent="0.2">
      <c r="A338" s="59">
        <v>330</v>
      </c>
      <c r="B338" s="157" t="s">
        <v>39</v>
      </c>
      <c r="C338" s="157" t="s">
        <v>510</v>
      </c>
      <c r="D338" s="157" t="s">
        <v>558</v>
      </c>
      <c r="E338" s="158">
        <v>350</v>
      </c>
    </row>
    <row r="339" spans="1:5" ht="12.75" customHeight="1" x14ac:dyDescent="0.2">
      <c r="A339" s="59">
        <v>331</v>
      </c>
      <c r="B339" s="157" t="s">
        <v>93</v>
      </c>
      <c r="C339" s="157" t="s">
        <v>510</v>
      </c>
      <c r="D339" s="157" t="s">
        <v>558</v>
      </c>
      <c r="E339" s="158">
        <v>353</v>
      </c>
    </row>
    <row r="340" spans="1:5" ht="12.75" customHeight="1" x14ac:dyDescent="0.2">
      <c r="A340" s="59">
        <v>332</v>
      </c>
      <c r="B340" s="157" t="s">
        <v>96</v>
      </c>
      <c r="C340" s="157" t="s">
        <v>510</v>
      </c>
      <c r="D340" s="157" t="s">
        <v>558</v>
      </c>
      <c r="E340" s="158">
        <v>350</v>
      </c>
    </row>
    <row r="341" spans="1:5" ht="12.75" customHeight="1" x14ac:dyDescent="0.2">
      <c r="A341" s="59">
        <v>333</v>
      </c>
      <c r="B341" s="157" t="s">
        <v>564</v>
      </c>
      <c r="C341" s="157" t="s">
        <v>510</v>
      </c>
      <c r="D341" s="157" t="s">
        <v>558</v>
      </c>
      <c r="E341" s="158">
        <v>350</v>
      </c>
    </row>
    <row r="342" spans="1:5" ht="12.75" customHeight="1" x14ac:dyDescent="0.2">
      <c r="A342" s="59">
        <v>334</v>
      </c>
      <c r="B342" s="157" t="s">
        <v>97</v>
      </c>
      <c r="C342" s="157" t="s">
        <v>510</v>
      </c>
      <c r="D342" s="157" t="s">
        <v>558</v>
      </c>
      <c r="E342" s="158">
        <v>350</v>
      </c>
    </row>
    <row r="343" spans="1:5" ht="12.75" customHeight="1" x14ac:dyDescent="0.2">
      <c r="A343" s="59">
        <v>335</v>
      </c>
      <c r="B343" s="157" t="s">
        <v>949</v>
      </c>
      <c r="C343" s="157" t="s">
        <v>510</v>
      </c>
      <c r="D343" s="157" t="s">
        <v>558</v>
      </c>
      <c r="E343" s="158">
        <v>350</v>
      </c>
    </row>
    <row r="344" spans="1:5" ht="12.75" customHeight="1" x14ac:dyDescent="0.2">
      <c r="A344" s="59">
        <v>336</v>
      </c>
      <c r="B344" s="157" t="s">
        <v>48</v>
      </c>
      <c r="C344" s="157" t="s">
        <v>510</v>
      </c>
      <c r="D344" s="157" t="s">
        <v>558</v>
      </c>
      <c r="E344" s="158">
        <v>350</v>
      </c>
    </row>
    <row r="345" spans="1:5" ht="12.75" customHeight="1" x14ac:dyDescent="0.2">
      <c r="A345" s="59">
        <v>337</v>
      </c>
      <c r="B345" s="157" t="s">
        <v>565</v>
      </c>
      <c r="C345" s="157" t="s">
        <v>510</v>
      </c>
      <c r="D345" s="157" t="s">
        <v>558</v>
      </c>
      <c r="E345" s="158">
        <v>350</v>
      </c>
    </row>
    <row r="346" spans="1:5" ht="12.75" customHeight="1" x14ac:dyDescent="0.2">
      <c r="A346" s="59">
        <v>338</v>
      </c>
      <c r="B346" s="151" t="s">
        <v>9</v>
      </c>
      <c r="C346" s="152" t="s">
        <v>510</v>
      </c>
      <c r="D346" s="157" t="s">
        <v>558</v>
      </c>
      <c r="E346" s="155">
        <v>350</v>
      </c>
    </row>
    <row r="347" spans="1:5" ht="12.75" customHeight="1" x14ac:dyDescent="0.2">
      <c r="A347" s="59">
        <v>339</v>
      </c>
      <c r="B347" s="151" t="s">
        <v>615</v>
      </c>
      <c r="C347" s="152" t="s">
        <v>510</v>
      </c>
      <c r="D347" s="157" t="s">
        <v>558</v>
      </c>
      <c r="E347" s="155">
        <v>350</v>
      </c>
    </row>
    <row r="348" spans="1:5" ht="12.75" customHeight="1" x14ac:dyDescent="0.2">
      <c r="A348" s="59">
        <v>340</v>
      </c>
      <c r="B348" s="151" t="s">
        <v>178</v>
      </c>
      <c r="C348" s="152" t="s">
        <v>510</v>
      </c>
      <c r="D348" s="157" t="s">
        <v>558</v>
      </c>
      <c r="E348" s="155">
        <v>350</v>
      </c>
    </row>
    <row r="349" spans="1:5" ht="12.75" customHeight="1" x14ac:dyDescent="0.2">
      <c r="A349" s="59">
        <v>341</v>
      </c>
      <c r="B349" s="148" t="s">
        <v>84</v>
      </c>
      <c r="C349" s="148" t="s">
        <v>510</v>
      </c>
      <c r="D349" s="148" t="s">
        <v>558</v>
      </c>
      <c r="E349" s="155">
        <v>356</v>
      </c>
    </row>
    <row r="350" spans="1:5" ht="12.75" customHeight="1" x14ac:dyDescent="0.2">
      <c r="A350" s="59">
        <v>342</v>
      </c>
      <c r="B350" s="151" t="s">
        <v>607</v>
      </c>
      <c r="C350" s="157" t="s">
        <v>883</v>
      </c>
      <c r="D350" s="148" t="s">
        <v>558</v>
      </c>
      <c r="E350" s="155">
        <v>350</v>
      </c>
    </row>
    <row r="351" spans="1:5" ht="12.75" customHeight="1" x14ac:dyDescent="0.2">
      <c r="A351" s="59">
        <v>343</v>
      </c>
      <c r="B351" s="148" t="s">
        <v>592</v>
      </c>
      <c r="C351" s="148" t="s">
        <v>510</v>
      </c>
      <c r="D351" s="148" t="s">
        <v>558</v>
      </c>
      <c r="E351" s="155">
        <v>350</v>
      </c>
    </row>
    <row r="352" spans="1:5" ht="12.75" customHeight="1" x14ac:dyDescent="0.2">
      <c r="A352" s="59">
        <v>344</v>
      </c>
      <c r="B352" s="161" t="s">
        <v>511</v>
      </c>
      <c r="C352" s="186" t="s">
        <v>510</v>
      </c>
      <c r="D352" s="161" t="s">
        <v>558</v>
      </c>
      <c r="E352" s="162">
        <v>350</v>
      </c>
    </row>
    <row r="353" spans="1:5" ht="12.75" customHeight="1" x14ac:dyDescent="0.2">
      <c r="A353" s="59">
        <v>345</v>
      </c>
      <c r="B353" s="157" t="s">
        <v>111</v>
      </c>
      <c r="C353" s="157" t="s">
        <v>566</v>
      </c>
      <c r="D353" s="157" t="s">
        <v>853</v>
      </c>
      <c r="E353" s="158">
        <v>400</v>
      </c>
    </row>
    <row r="354" spans="1:5" ht="12.75" customHeight="1" x14ac:dyDescent="0.2">
      <c r="A354" s="59">
        <v>346</v>
      </c>
      <c r="B354" s="157" t="s">
        <v>567</v>
      </c>
      <c r="C354" s="157" t="s">
        <v>536</v>
      </c>
      <c r="D354" s="157" t="s">
        <v>853</v>
      </c>
      <c r="E354" s="158">
        <v>350</v>
      </c>
    </row>
    <row r="355" spans="1:5" ht="12.75" customHeight="1" x14ac:dyDescent="0.2">
      <c r="A355" s="59">
        <v>347</v>
      </c>
      <c r="B355" s="157" t="s">
        <v>568</v>
      </c>
      <c r="C355" s="157" t="s">
        <v>536</v>
      </c>
      <c r="D355" s="157" t="s">
        <v>853</v>
      </c>
      <c r="E355" s="158">
        <v>350</v>
      </c>
    </row>
    <row r="356" spans="1:5" ht="12.75" customHeight="1" x14ac:dyDescent="0.2">
      <c r="A356" s="59">
        <v>348</v>
      </c>
      <c r="B356" s="157" t="s">
        <v>618</v>
      </c>
      <c r="C356" s="157" t="s">
        <v>663</v>
      </c>
      <c r="D356" s="157" t="s">
        <v>835</v>
      </c>
      <c r="E356" s="158">
        <v>400</v>
      </c>
    </row>
    <row r="357" spans="1:5" ht="12.75" customHeight="1" x14ac:dyDescent="0.2">
      <c r="A357" s="59">
        <v>349</v>
      </c>
      <c r="B357" s="157" t="s">
        <v>168</v>
      </c>
      <c r="C357" s="157" t="s">
        <v>176</v>
      </c>
      <c r="D357" s="157" t="s">
        <v>835</v>
      </c>
      <c r="E357" s="158">
        <v>350</v>
      </c>
    </row>
    <row r="358" spans="1:5" ht="12.75" customHeight="1" x14ac:dyDescent="0.2">
      <c r="A358" s="59">
        <v>350</v>
      </c>
      <c r="B358" s="157" t="s">
        <v>569</v>
      </c>
      <c r="C358" s="157" t="s">
        <v>176</v>
      </c>
      <c r="D358" s="157" t="s">
        <v>835</v>
      </c>
      <c r="E358" s="158">
        <v>350</v>
      </c>
    </row>
    <row r="359" spans="1:5" ht="12.75" customHeight="1" x14ac:dyDescent="0.2">
      <c r="A359" s="59">
        <v>351</v>
      </c>
      <c r="B359" s="157" t="s">
        <v>570</v>
      </c>
      <c r="C359" s="157" t="s">
        <v>571</v>
      </c>
      <c r="D359" s="157" t="s">
        <v>923</v>
      </c>
      <c r="E359" s="158">
        <v>425</v>
      </c>
    </row>
    <row r="360" spans="1:5" ht="12.75" customHeight="1" x14ac:dyDescent="0.2">
      <c r="A360" s="59">
        <v>352</v>
      </c>
      <c r="B360" s="164" t="s">
        <v>67</v>
      </c>
      <c r="C360" s="157" t="s">
        <v>885</v>
      </c>
      <c r="D360" s="157" t="s">
        <v>923</v>
      </c>
      <c r="E360" s="158">
        <v>350</v>
      </c>
    </row>
    <row r="361" spans="1:5" ht="12.75" customHeight="1" x14ac:dyDescent="0.2">
      <c r="A361" s="59">
        <v>353</v>
      </c>
      <c r="B361" s="219" t="s">
        <v>983</v>
      </c>
      <c r="C361" s="157" t="s">
        <v>571</v>
      </c>
      <c r="D361" s="157" t="s">
        <v>923</v>
      </c>
      <c r="E361" s="158">
        <v>350</v>
      </c>
    </row>
    <row r="362" spans="1:5" ht="12.75" customHeight="1" x14ac:dyDescent="0.2">
      <c r="A362" s="59">
        <v>354</v>
      </c>
      <c r="B362" s="157" t="s">
        <v>172</v>
      </c>
      <c r="C362" s="157" t="s">
        <v>508</v>
      </c>
      <c r="D362" s="157" t="s">
        <v>923</v>
      </c>
      <c r="E362" s="158">
        <v>350</v>
      </c>
    </row>
    <row r="363" spans="1:5" ht="12.75" customHeight="1" x14ac:dyDescent="0.2">
      <c r="A363" s="59">
        <v>355</v>
      </c>
      <c r="B363" s="163" t="s">
        <v>67</v>
      </c>
      <c r="C363" s="157" t="s">
        <v>508</v>
      </c>
      <c r="D363" s="157" t="s">
        <v>923</v>
      </c>
      <c r="E363" s="158">
        <v>465</v>
      </c>
    </row>
    <row r="364" spans="1:5" ht="12.75" customHeight="1" x14ac:dyDescent="0.2">
      <c r="A364" s="59">
        <v>356</v>
      </c>
      <c r="B364" s="157" t="s">
        <v>827</v>
      </c>
      <c r="C364" s="157" t="s">
        <v>508</v>
      </c>
      <c r="D364" s="157" t="s">
        <v>923</v>
      </c>
      <c r="E364" s="158">
        <v>465</v>
      </c>
    </row>
    <row r="365" spans="1:5" ht="12.75" customHeight="1" x14ac:dyDescent="0.2">
      <c r="A365" s="59">
        <v>357</v>
      </c>
      <c r="B365" s="157" t="s">
        <v>100</v>
      </c>
      <c r="C365" s="157" t="s">
        <v>508</v>
      </c>
      <c r="D365" s="157" t="s">
        <v>923</v>
      </c>
      <c r="E365" s="158">
        <v>425</v>
      </c>
    </row>
    <row r="366" spans="1:5" ht="12.75" customHeight="1" x14ac:dyDescent="0.2">
      <c r="A366" s="59">
        <v>358</v>
      </c>
      <c r="B366" s="157" t="s">
        <v>185</v>
      </c>
      <c r="C366" s="157" t="s">
        <v>581</v>
      </c>
      <c r="D366" s="157" t="s">
        <v>41</v>
      </c>
      <c r="E366" s="158">
        <v>425</v>
      </c>
    </row>
    <row r="367" spans="1:5" ht="12.75" customHeight="1" x14ac:dyDescent="0.2">
      <c r="A367" s="59">
        <v>359</v>
      </c>
      <c r="B367" s="174" t="s">
        <v>838</v>
      </c>
      <c r="C367" s="157" t="s">
        <v>581</v>
      </c>
      <c r="D367" s="157" t="s">
        <v>41</v>
      </c>
      <c r="E367" s="158">
        <v>450</v>
      </c>
    </row>
    <row r="368" spans="1:5" ht="12.75" customHeight="1" x14ac:dyDescent="0.2">
      <c r="A368" s="59">
        <v>360</v>
      </c>
      <c r="B368" s="163" t="s">
        <v>975</v>
      </c>
      <c r="C368" s="157" t="s">
        <v>176</v>
      </c>
      <c r="D368" s="148" t="s">
        <v>583</v>
      </c>
      <c r="E368" s="158">
        <v>350</v>
      </c>
    </row>
    <row r="369" spans="1:5" ht="12.75" customHeight="1" x14ac:dyDescent="0.2">
      <c r="A369" s="59">
        <v>361</v>
      </c>
      <c r="B369" s="157" t="s">
        <v>186</v>
      </c>
      <c r="C369" s="157" t="s">
        <v>487</v>
      </c>
      <c r="D369" s="157" t="s">
        <v>588</v>
      </c>
      <c r="E369" s="158">
        <v>1000</v>
      </c>
    </row>
    <row r="370" spans="1:5" ht="12.75" customHeight="1" x14ac:dyDescent="0.2">
      <c r="A370" s="59">
        <v>362</v>
      </c>
      <c r="B370" s="157" t="s">
        <v>28</v>
      </c>
      <c r="C370" s="157" t="s">
        <v>581</v>
      </c>
      <c r="D370" s="157" t="s">
        <v>588</v>
      </c>
      <c r="E370" s="158">
        <v>400</v>
      </c>
    </row>
    <row r="371" spans="1:5" ht="12.75" customHeight="1" x14ac:dyDescent="0.2">
      <c r="A371" s="59">
        <v>363</v>
      </c>
      <c r="B371" s="148" t="s">
        <v>767</v>
      </c>
      <c r="C371" s="148" t="s">
        <v>581</v>
      </c>
      <c r="D371" s="148" t="s">
        <v>588</v>
      </c>
      <c r="E371" s="155">
        <v>400</v>
      </c>
    </row>
    <row r="372" spans="1:5" ht="12.75" customHeight="1" x14ac:dyDescent="0.2">
      <c r="A372" s="59">
        <v>364</v>
      </c>
      <c r="B372" s="148" t="s">
        <v>29</v>
      </c>
      <c r="C372" s="148" t="s">
        <v>854</v>
      </c>
      <c r="D372" s="148" t="s">
        <v>594</v>
      </c>
      <c r="E372" s="187">
        <v>750</v>
      </c>
    </row>
    <row r="373" spans="1:5" ht="12.75" customHeight="1" x14ac:dyDescent="0.2">
      <c r="A373" s="59">
        <v>365</v>
      </c>
      <c r="B373" s="157" t="s">
        <v>26</v>
      </c>
      <c r="C373" s="157" t="s">
        <v>487</v>
      </c>
      <c r="D373" s="157" t="s">
        <v>585</v>
      </c>
      <c r="E373" s="158">
        <v>950</v>
      </c>
    </row>
    <row r="374" spans="1:5" ht="12.75" customHeight="1" x14ac:dyDescent="0.2">
      <c r="A374" s="59">
        <v>366</v>
      </c>
      <c r="B374" s="157" t="s">
        <v>977</v>
      </c>
      <c r="C374" s="157" t="s">
        <v>584</v>
      </c>
      <c r="D374" s="157" t="s">
        <v>585</v>
      </c>
      <c r="E374" s="158">
        <v>450</v>
      </c>
    </row>
    <row r="375" spans="1:5" ht="12.75" customHeight="1" x14ac:dyDescent="0.2">
      <c r="A375" s="59">
        <v>367</v>
      </c>
      <c r="B375" s="148" t="s">
        <v>655</v>
      </c>
      <c r="C375" s="148" t="s">
        <v>595</v>
      </c>
      <c r="D375" s="148" t="s">
        <v>585</v>
      </c>
      <c r="E375" s="155">
        <v>500</v>
      </c>
    </row>
    <row r="376" spans="1:5" ht="12.75" customHeight="1" x14ac:dyDescent="0.2">
      <c r="A376" s="59">
        <v>368</v>
      </c>
      <c r="B376" s="157" t="s">
        <v>855</v>
      </c>
      <c r="C376" s="157" t="s">
        <v>446</v>
      </c>
      <c r="D376" s="157" t="s">
        <v>585</v>
      </c>
      <c r="E376" s="158">
        <v>350</v>
      </c>
    </row>
    <row r="377" spans="1:5" ht="12.75" customHeight="1" x14ac:dyDescent="0.2">
      <c r="A377" s="59">
        <v>369</v>
      </c>
      <c r="B377" s="157" t="s">
        <v>587</v>
      </c>
      <c r="C377" s="157" t="s">
        <v>493</v>
      </c>
      <c r="D377" s="157" t="s">
        <v>585</v>
      </c>
      <c r="E377" s="158">
        <v>350</v>
      </c>
    </row>
    <row r="378" spans="1:5" ht="12.75" customHeight="1" x14ac:dyDescent="0.2">
      <c r="A378" s="59">
        <v>370</v>
      </c>
      <c r="B378" s="157" t="s">
        <v>27</v>
      </c>
      <c r="C378" s="157" t="s">
        <v>586</v>
      </c>
      <c r="D378" s="157" t="s">
        <v>585</v>
      </c>
      <c r="E378" s="158">
        <v>350</v>
      </c>
    </row>
    <row r="379" spans="1:5" ht="12.75" customHeight="1" x14ac:dyDescent="0.2">
      <c r="A379" s="59">
        <v>371</v>
      </c>
      <c r="B379" s="172" t="s">
        <v>481</v>
      </c>
      <c r="C379" s="157" t="s">
        <v>917</v>
      </c>
      <c r="D379" s="157" t="s">
        <v>856</v>
      </c>
      <c r="E379" s="217">
        <v>800</v>
      </c>
    </row>
    <row r="380" spans="1:5" ht="12.75" customHeight="1" x14ac:dyDescent="0.2">
      <c r="A380" s="59">
        <v>372</v>
      </c>
      <c r="B380" s="157" t="s">
        <v>916</v>
      </c>
      <c r="C380" s="157" t="s">
        <v>665</v>
      </c>
      <c r="D380" s="157" t="s">
        <v>856</v>
      </c>
      <c r="E380" s="158">
        <v>500</v>
      </c>
    </row>
    <row r="381" spans="1:5" ht="12.75" customHeight="1" x14ac:dyDescent="0.2">
      <c r="A381" s="59">
        <v>373</v>
      </c>
      <c r="B381" s="157" t="s">
        <v>768</v>
      </c>
      <c r="C381" s="157" t="s">
        <v>665</v>
      </c>
      <c r="D381" s="157" t="s">
        <v>856</v>
      </c>
      <c r="E381" s="158">
        <v>500</v>
      </c>
    </row>
    <row r="382" spans="1:5" ht="12.75" customHeight="1" x14ac:dyDescent="0.2">
      <c r="A382" s="59">
        <v>374</v>
      </c>
      <c r="B382" s="157" t="s">
        <v>769</v>
      </c>
      <c r="C382" s="157" t="s">
        <v>665</v>
      </c>
      <c r="D382" s="157" t="s">
        <v>856</v>
      </c>
      <c r="E382" s="158">
        <v>500</v>
      </c>
    </row>
    <row r="383" spans="1:5" ht="12.75" customHeight="1" x14ac:dyDescent="0.2">
      <c r="A383" s="59">
        <v>375</v>
      </c>
      <c r="B383" s="157" t="s">
        <v>770</v>
      </c>
      <c r="C383" s="157" t="s">
        <v>665</v>
      </c>
      <c r="D383" s="157" t="s">
        <v>856</v>
      </c>
      <c r="E383" s="158">
        <v>500</v>
      </c>
    </row>
    <row r="384" spans="1:5" ht="12.75" customHeight="1" x14ac:dyDescent="0.2">
      <c r="A384" s="59">
        <v>376</v>
      </c>
      <c r="B384" s="157" t="s">
        <v>771</v>
      </c>
      <c r="C384" s="157" t="s">
        <v>665</v>
      </c>
      <c r="D384" s="157" t="s">
        <v>856</v>
      </c>
      <c r="E384" s="158">
        <v>500</v>
      </c>
    </row>
    <row r="385" spans="1:11" ht="12.75" customHeight="1" x14ac:dyDescent="0.2">
      <c r="A385" s="59">
        <v>377</v>
      </c>
      <c r="B385" s="163" t="s">
        <v>67</v>
      </c>
      <c r="C385" s="148" t="s">
        <v>510</v>
      </c>
      <c r="D385" s="157" t="s">
        <v>887</v>
      </c>
      <c r="E385" s="155">
        <v>350</v>
      </c>
    </row>
    <row r="386" spans="1:11" ht="12.75" customHeight="1" x14ac:dyDescent="0.2">
      <c r="A386" s="59">
        <v>378</v>
      </c>
      <c r="B386" s="148" t="s">
        <v>849</v>
      </c>
      <c r="C386" s="148" t="s">
        <v>510</v>
      </c>
      <c r="D386" s="157" t="s">
        <v>887</v>
      </c>
      <c r="E386" s="155">
        <v>350</v>
      </c>
    </row>
    <row r="387" spans="1:11" ht="12.75" customHeight="1" x14ac:dyDescent="0.2">
      <c r="A387" s="59">
        <v>379</v>
      </c>
      <c r="B387" s="148" t="s">
        <v>702</v>
      </c>
      <c r="C387" s="148" t="s">
        <v>510</v>
      </c>
      <c r="D387" s="157" t="s">
        <v>887</v>
      </c>
      <c r="E387" s="155">
        <v>350</v>
      </c>
    </row>
    <row r="389" spans="1:11" x14ac:dyDescent="0.2">
      <c r="B389" s="34"/>
      <c r="C389" s="35"/>
      <c r="D389" s="35"/>
      <c r="E389" s="218" t="s">
        <v>981</v>
      </c>
    </row>
    <row r="390" spans="1:11" x14ac:dyDescent="0.2">
      <c r="E390" s="89" t="s">
        <v>984</v>
      </c>
    </row>
    <row r="391" spans="1:11" x14ac:dyDescent="0.2">
      <c r="E391" s="31"/>
    </row>
    <row r="392" spans="1:11" x14ac:dyDescent="0.2">
      <c r="I392" s="220">
        <v>6.7500000000000004E-2</v>
      </c>
      <c r="J392" s="220">
        <v>7.4999999999999997E-2</v>
      </c>
    </row>
    <row r="393" spans="1:11" x14ac:dyDescent="0.2">
      <c r="E393" s="11">
        <v>380</v>
      </c>
      <c r="F393" s="11">
        <v>50</v>
      </c>
      <c r="G393" s="11">
        <f>+E393*F393</f>
        <v>19000</v>
      </c>
      <c r="H393" s="11">
        <f>+G393*13</f>
        <v>247000</v>
      </c>
      <c r="I393" s="11">
        <f>+H393*I392</f>
        <v>16672.5</v>
      </c>
      <c r="J393" s="11">
        <f>+H393*J392</f>
        <v>18525</v>
      </c>
      <c r="K393" s="11">
        <f>+H393+I393+J393</f>
        <v>282197.5</v>
      </c>
    </row>
  </sheetData>
  <mergeCells count="8">
    <mergeCell ref="E6:E7"/>
    <mergeCell ref="A1:E1"/>
    <mergeCell ref="A2:E2"/>
    <mergeCell ref="A3:E3"/>
    <mergeCell ref="A4:A7"/>
    <mergeCell ref="C4:C7"/>
    <mergeCell ref="D4:D7"/>
    <mergeCell ref="E4:E5"/>
  </mergeCells>
  <printOptions horizontalCentered="1"/>
  <pageMargins left="0.15748031496062992" right="0.15748031496062992" top="0.55118110236220474" bottom="0.36" header="0" footer="0"/>
  <pageSetup scale="60" orientation="landscape" r:id="rId1"/>
  <headerFooter alignWithMargins="0">
    <oddFooter>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15</vt:i4>
      </vt:variant>
    </vt:vector>
  </HeadingPairs>
  <TitlesOfParts>
    <vt:vector size="26" baseType="lpstr">
      <vt:lpstr>Pres2019</vt:lpstr>
      <vt:lpstr>Resumen1</vt:lpstr>
      <vt:lpstr>Resumen2</vt:lpstr>
      <vt:lpstr>Resumen3</vt:lpstr>
      <vt:lpstr>Pres_Ingresos</vt:lpstr>
      <vt:lpstr>Pres_Egresos</vt:lpstr>
      <vt:lpstr>Nomina</vt:lpstr>
      <vt:lpstr>Nomina_Vac2017</vt:lpstr>
      <vt:lpstr>Nomina (2)</vt:lpstr>
      <vt:lpstr>Vacantes</vt:lpstr>
      <vt:lpstr>Plazas1</vt:lpstr>
      <vt:lpstr>Nomina!Área_de_impresión</vt:lpstr>
      <vt:lpstr>'Nomina (2)'!Área_de_impresión</vt:lpstr>
      <vt:lpstr>Nomina_Vac2017!Área_de_impresión</vt:lpstr>
      <vt:lpstr>Plazas1!Área_de_impresión</vt:lpstr>
      <vt:lpstr>Pres_Egresos!Área_de_impresión</vt:lpstr>
      <vt:lpstr>Pres_Ingresos!Área_de_impresión</vt:lpstr>
      <vt:lpstr>Resumen1!Área_de_impresión</vt:lpstr>
      <vt:lpstr>Resumen2!Área_de_impresión</vt:lpstr>
      <vt:lpstr>Resumen3!Área_de_impresión</vt:lpstr>
      <vt:lpstr>Nomina!Títulos_a_imprimir</vt:lpstr>
      <vt:lpstr>'Nomina (2)'!Títulos_a_imprimir</vt:lpstr>
      <vt:lpstr>Nomina_Vac2017!Títulos_a_imprimir</vt:lpstr>
      <vt:lpstr>Plazas1!Títulos_a_imprimir</vt:lpstr>
      <vt:lpstr>Pres_Egresos!Títulos_a_imprimir</vt:lpstr>
      <vt:lpstr>Pres_Ingresos!Títulos_a_imprimir</vt:lpstr>
    </vt:vector>
  </TitlesOfParts>
  <Manager>Región Occidental</Manager>
  <Company>ISDEM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Formulación del Presupuesto por Areas de Gestión</dc:title>
  <dc:subject>Sector Municipal</dc:subject>
  <dc:creator>Carlos M. Mendoza</dc:creator>
  <cp:lastModifiedBy>Rina</cp:lastModifiedBy>
  <cp:lastPrinted>2019-02-21T19:52:15Z</cp:lastPrinted>
  <dcterms:created xsi:type="dcterms:W3CDTF">2004-08-04T15:52:30Z</dcterms:created>
  <dcterms:modified xsi:type="dcterms:W3CDTF">2019-02-22T17:46:10Z</dcterms:modified>
</cp:coreProperties>
</file>