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Escritorio 190602917\05-2018\"/>
    </mc:Choice>
  </mc:AlternateContent>
  <bookViews>
    <workbookView xWindow="0" yWindow="0" windowWidth="20490" windowHeight="7755" activeTab="4"/>
  </bookViews>
  <sheets>
    <sheet name="Estadísticas 2017" sheetId="1" r:id="rId1"/>
    <sheet name="Cumplimiento" sheetId="2" r:id="rId2"/>
    <sheet name="Total" sheetId="4" r:id="rId3"/>
    <sheet name="Casos SCA" sheetId="5" r:id="rId4"/>
    <sheet name="Casos remitidos FGR" sheetId="6" r:id="rId5"/>
  </sheets>
  <externalReferences>
    <externalReference r:id="rId6"/>
    <externalReference r:id="rId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4" l="1"/>
  <c r="G8" i="4"/>
  <c r="C7" i="4"/>
  <c r="C5" i="4"/>
  <c r="C4" i="4"/>
  <c r="H80" i="1" l="1"/>
  <c r="E80" i="1"/>
  <c r="E79" i="1"/>
  <c r="E78" i="1"/>
  <c r="M64" i="1"/>
  <c r="D56" i="1"/>
  <c r="C56" i="1"/>
  <c r="D55" i="1"/>
  <c r="C55" i="1"/>
  <c r="D54" i="1"/>
  <c r="C54" i="1"/>
  <c r="E54" i="1" s="1"/>
  <c r="D53" i="1"/>
  <c r="C53" i="1"/>
  <c r="E53" i="1" s="1"/>
  <c r="M43" i="1"/>
  <c r="M42" i="1"/>
  <c r="M41" i="1"/>
  <c r="M40" i="1"/>
  <c r="M39" i="1"/>
  <c r="M38" i="1"/>
  <c r="D36" i="1"/>
  <c r="C36" i="1"/>
  <c r="D35" i="1"/>
  <c r="C35" i="1"/>
  <c r="E35" i="1" s="1"/>
  <c r="N13" i="1"/>
  <c r="M13" i="1"/>
  <c r="O13" i="1" s="1"/>
  <c r="N12" i="1"/>
  <c r="M12" i="1"/>
  <c r="O12" i="1" s="1"/>
  <c r="N11" i="1"/>
  <c r="M11" i="1"/>
  <c r="O11" i="1" s="1"/>
  <c r="N10" i="1"/>
  <c r="M10" i="1"/>
  <c r="D10" i="1"/>
  <c r="C10" i="1"/>
  <c r="N9" i="1"/>
  <c r="M9" i="1"/>
  <c r="O9" i="1" s="1"/>
  <c r="I9" i="1"/>
  <c r="H9" i="1"/>
  <c r="J9" i="1" s="1"/>
  <c r="D9" i="1"/>
  <c r="C9" i="1"/>
  <c r="E9" i="1" s="1"/>
  <c r="N8" i="1"/>
  <c r="M8" i="1"/>
  <c r="O8" i="1" s="1"/>
  <c r="I8" i="1"/>
  <c r="H8" i="1"/>
  <c r="D8" i="1"/>
  <c r="C8" i="1"/>
  <c r="E8" i="1" s="1"/>
  <c r="N7" i="1"/>
  <c r="M7" i="1"/>
  <c r="I7" i="1"/>
  <c r="H7" i="1"/>
  <c r="D7" i="1"/>
  <c r="C7" i="1"/>
  <c r="D37" i="1" l="1"/>
  <c r="E55" i="1"/>
  <c r="J8" i="1"/>
  <c r="J7" i="1"/>
  <c r="C11" i="1"/>
  <c r="H10" i="1"/>
  <c r="E10" i="1"/>
  <c r="E56" i="1"/>
  <c r="E7" i="1"/>
  <c r="M44" i="1"/>
  <c r="N40" i="1" s="1"/>
  <c r="I10" i="1"/>
  <c r="O10" i="1"/>
  <c r="E36" i="1"/>
  <c r="D11" i="1"/>
  <c r="E11" i="1" s="1"/>
  <c r="N14" i="1"/>
  <c r="D57" i="1"/>
  <c r="D81" i="1" s="1"/>
  <c r="M14" i="1"/>
  <c r="O14" i="1"/>
  <c r="C37" i="1"/>
  <c r="E37" i="1" s="1"/>
  <c r="C57" i="1"/>
  <c r="O7" i="1"/>
  <c r="N43" i="1" l="1"/>
  <c r="N39" i="1"/>
  <c r="N38" i="1"/>
  <c r="N42" i="1"/>
  <c r="N41" i="1"/>
  <c r="J10" i="1"/>
  <c r="E57" i="1"/>
  <c r="C81" i="1"/>
  <c r="E81" i="1" s="1"/>
  <c r="N44" i="1" l="1"/>
</calcChain>
</file>

<file path=xl/sharedStrings.xml><?xml version="1.0" encoding="utf-8"?>
<sst xmlns="http://schemas.openxmlformats.org/spreadsheetml/2006/main" count="436" uniqueCount="273">
  <si>
    <t>Municipalidades</t>
  </si>
  <si>
    <t>Gobierno central y autónomas</t>
  </si>
  <si>
    <t>Sociedad civil</t>
  </si>
  <si>
    <t>Cargo</t>
  </si>
  <si>
    <t>Hombres</t>
  </si>
  <si>
    <t>Mujeres</t>
  </si>
  <si>
    <t>Total</t>
  </si>
  <si>
    <t>sector social</t>
  </si>
  <si>
    <t>Oficiales de información</t>
  </si>
  <si>
    <t>ONG´s</t>
  </si>
  <si>
    <t>Responsables de archivo</t>
  </si>
  <si>
    <t>Líderes comunales y miembros de Adescos</t>
  </si>
  <si>
    <t>Miembros del concejo municipal</t>
  </si>
  <si>
    <t>Personal administrativo</t>
  </si>
  <si>
    <t>Comunicadores sociales y periodistas</t>
  </si>
  <si>
    <t>Empresa privada</t>
  </si>
  <si>
    <t>TOTAL</t>
  </si>
  <si>
    <t xml:space="preserve">Nota: estos datos reflejan si durante el 2017 se capacitaron  a estos servidores públicos, más no refleja el número de veces que se capacitaron. </t>
  </si>
  <si>
    <t>Partidos políticos</t>
  </si>
  <si>
    <t xml:space="preserve">Nota: estos datos reflejan si durante el 2017 se capacitaron a estos servidores públicos, más no refleja el número de veces que se capacitaron. </t>
  </si>
  <si>
    <t>Comunidad LGTBI</t>
  </si>
  <si>
    <t>Sociedad civil en general</t>
  </si>
  <si>
    <t xml:space="preserve">Nota: estos datos corresponden al número de personas, divididas por sector social, que han participado en las diferentes jornadas de capacitación. </t>
  </si>
  <si>
    <t>Número de docentes y estudiantes universitarios formados</t>
  </si>
  <si>
    <t>Sector</t>
  </si>
  <si>
    <t>Sector educativo público</t>
  </si>
  <si>
    <t>Sector educativo privado</t>
  </si>
  <si>
    <t>Cantidad de personas capacitadas por edad</t>
  </si>
  <si>
    <t>Rango de edad</t>
  </si>
  <si>
    <t>Número</t>
  </si>
  <si>
    <t>Porcentaje</t>
  </si>
  <si>
    <t>10-20</t>
  </si>
  <si>
    <t>21-30</t>
  </si>
  <si>
    <t>31-40</t>
  </si>
  <si>
    <t>41-50</t>
  </si>
  <si>
    <t>51-60</t>
  </si>
  <si>
    <t>61-más</t>
  </si>
  <si>
    <t xml:space="preserve">Nota: este dato no es coincidente con el total de participantes, debido a que esta información no siempre se proporciona, por lo que estos porcentajes son una estimación con base en el número de participantes que registran su edad en los listados de asistencia. </t>
  </si>
  <si>
    <t>Cantidad de personas capacitadas por sector (presencial)</t>
  </si>
  <si>
    <t>Servidores públicos y funcionarios de municipalidades</t>
  </si>
  <si>
    <t>Servidores públicos de gobierno central y autónomas</t>
  </si>
  <si>
    <t>Sector educativo (público y privado)</t>
  </si>
  <si>
    <t>Totales</t>
  </si>
  <si>
    <t>Cursos virtuales</t>
  </si>
  <si>
    <t>Módulo de capacitación virtual para el conocimiento y divulgación de la LAIP</t>
  </si>
  <si>
    <t>Nota: este dato está acualizado hasta diciembre 2017</t>
  </si>
  <si>
    <t>Curso preparatorio sobre la LAIP para oficiales de información</t>
  </si>
  <si>
    <t>Curso básico de archivística y gestión documental</t>
  </si>
  <si>
    <t>Cantidad de personas capacitadas por año</t>
  </si>
  <si>
    <t>Comparativo de jornadas de capacitación desarrolladas por año</t>
  </si>
  <si>
    <t>Año</t>
  </si>
  <si>
    <t>Nota: el dato de 2017 únicamente corresponde a las personas capacitadas a nivel presencial, falta integrar el dato de personas capacitadas en los cursos virtuales 2017.</t>
  </si>
  <si>
    <t>Reporte de datos estadísticos</t>
  </si>
  <si>
    <t>Unidad de Capacitaciones</t>
  </si>
  <si>
    <t xml:space="preserve">refrerencia (NUE) </t>
  </si>
  <si>
    <t>tipo de proceso</t>
  </si>
  <si>
    <t xml:space="preserve">ente </t>
  </si>
  <si>
    <t xml:space="preserve">fecha de entrega </t>
  </si>
  <si>
    <t>fecha de informe</t>
  </si>
  <si>
    <t xml:space="preserve">Resultado </t>
  </si>
  <si>
    <t>113-A-2017</t>
  </si>
  <si>
    <t xml:space="preserve">apelación </t>
  </si>
  <si>
    <t>Ministerio de Trabajo y Previsión Social</t>
  </si>
  <si>
    <t>No determinada</t>
  </si>
  <si>
    <t xml:space="preserve">entrega de información </t>
  </si>
  <si>
    <t>15-ADP-2016</t>
  </si>
  <si>
    <t xml:space="preserve">Presidencia de la República </t>
  </si>
  <si>
    <t>declaratoria de inexistencia</t>
  </si>
  <si>
    <t>ACUM 6 y 7 -A -2017</t>
  </si>
  <si>
    <t xml:space="preserve">Ministerio de Hacienda </t>
  </si>
  <si>
    <t>19-A-2017</t>
  </si>
  <si>
    <t>334-A-2016</t>
  </si>
  <si>
    <t>Superintendecia de Competencia</t>
  </si>
  <si>
    <t>346-A-2016</t>
  </si>
  <si>
    <t>Universidad de El Salvador</t>
  </si>
  <si>
    <t>378-A-2016</t>
  </si>
  <si>
    <t>Ministerio de Educación</t>
  </si>
  <si>
    <t>24-ADP-2017</t>
  </si>
  <si>
    <t xml:space="preserve">Municipalidad de Santa Ana </t>
  </si>
  <si>
    <t>138-A-2017</t>
  </si>
  <si>
    <t xml:space="preserve">Corte de Cuentas de la República </t>
  </si>
  <si>
    <t>118-A-2017</t>
  </si>
  <si>
    <t>ACUM 67, 68,69 Y 70-A-2017</t>
  </si>
  <si>
    <t>Instituto Salvadoreño del Seguro Social</t>
  </si>
  <si>
    <t>ACUM 4, 5, 6 Y 7-ADP-2017</t>
  </si>
  <si>
    <t xml:space="preserve">Comisión Ejecutiva Portuaria Autónoma </t>
  </si>
  <si>
    <t>226-A-2017</t>
  </si>
  <si>
    <t xml:space="preserve">Asamblea Legislativa </t>
  </si>
  <si>
    <t xml:space="preserve">No entregada </t>
  </si>
  <si>
    <t xml:space="preserve">no rendido </t>
  </si>
  <si>
    <t>Desistimiento de apelación</t>
  </si>
  <si>
    <t>22 y 28-A-2017</t>
  </si>
  <si>
    <t>156-A-2016</t>
  </si>
  <si>
    <t>163-A-2017</t>
  </si>
  <si>
    <t>Cumplimiento de avenimiento</t>
  </si>
  <si>
    <t>289-A-2016</t>
  </si>
  <si>
    <t>176-A-2017</t>
  </si>
  <si>
    <t>130-A-2017</t>
  </si>
  <si>
    <t xml:space="preserve">Corte Suprema de Justicia </t>
  </si>
  <si>
    <t>190-A-2016</t>
  </si>
  <si>
    <t>aclaración sobre la ubicación de la información.</t>
  </si>
  <si>
    <t>42-ADP-2017</t>
  </si>
  <si>
    <t xml:space="preserve">Municipalidad de Ahuachapán </t>
  </si>
  <si>
    <t>124-A-2017</t>
  </si>
  <si>
    <t>178-A-2015</t>
  </si>
  <si>
    <t xml:space="preserve">Fiscalía General de la República </t>
  </si>
  <si>
    <t>ACUM 330-A-2016, 72, 73, 94 y 99-A-2017</t>
  </si>
  <si>
    <t>122-A-2017</t>
  </si>
  <si>
    <t>192-A-2017</t>
  </si>
  <si>
    <t xml:space="preserve">Ministerio de Relaciones Exteriores </t>
  </si>
  <si>
    <t>228-A-2017</t>
  </si>
  <si>
    <t>Ministerio de Gobernación y Desarrollo Territorial</t>
  </si>
  <si>
    <t xml:space="preserve">Modificar reserva </t>
  </si>
  <si>
    <t>184-A-2017</t>
  </si>
  <si>
    <t>165-A-2017</t>
  </si>
  <si>
    <t xml:space="preserve">Tribunal del Servicio Civil </t>
  </si>
  <si>
    <t>356-A-2017</t>
  </si>
  <si>
    <t>Superintendencia del Sistema Financiero</t>
  </si>
  <si>
    <t>ACUM 132 y 133 - A-2017</t>
  </si>
  <si>
    <t>366-A-2016</t>
  </si>
  <si>
    <t xml:space="preserve">Instituto Salvadoreño de Turismo </t>
  </si>
  <si>
    <t>40-FR-2017</t>
  </si>
  <si>
    <t xml:space="preserve">falta de respuesta </t>
  </si>
  <si>
    <t xml:space="preserve">Policía Nacional Civil </t>
  </si>
  <si>
    <t>18-ADP-2017</t>
  </si>
  <si>
    <t xml:space="preserve">Fondo de Saneamiento y Fortalecimiento Financiero </t>
  </si>
  <si>
    <t>Periodo julio - diciembre 2017</t>
  </si>
  <si>
    <t>Causas de apelación DAIP</t>
  </si>
  <si>
    <t>Causas de apelación PDP</t>
  </si>
  <si>
    <t>Sancionatorios</t>
  </si>
  <si>
    <t>Procedimiento</t>
  </si>
  <si>
    <t>Casos iniciados</t>
  </si>
  <si>
    <t>Casos finalizados*</t>
  </si>
  <si>
    <t>Información Reservada</t>
  </si>
  <si>
    <t>Falta de respuesta</t>
  </si>
  <si>
    <t>Formas de inicio</t>
  </si>
  <si>
    <t>Finalizados</t>
  </si>
  <si>
    <t>Tipo de terminación</t>
  </si>
  <si>
    <t>En trámite</t>
  </si>
  <si>
    <t>Apelación DAIP</t>
  </si>
  <si>
    <t>Información Confidencial</t>
  </si>
  <si>
    <t>Denegatoria genérica de información</t>
  </si>
  <si>
    <t>Denuncia</t>
  </si>
  <si>
    <t>Inadmisibilidad</t>
  </si>
  <si>
    <t>Apelación PDP</t>
  </si>
  <si>
    <t>Entrega parcial de información</t>
  </si>
  <si>
    <t>Información Inexistente</t>
  </si>
  <si>
    <t>Información distinta a la solicitada</t>
  </si>
  <si>
    <t>Sancionatorio</t>
  </si>
  <si>
    <t>Entrega fuera de plazo</t>
  </si>
  <si>
    <t>*casos finalizados en 2015, 2016 y 2017</t>
  </si>
  <si>
    <t>Información jurisdiccional</t>
  </si>
  <si>
    <t>Inconformidad con versión pública</t>
  </si>
  <si>
    <t>Criterio Sala 713-2015</t>
  </si>
  <si>
    <t>Informe 48 horas</t>
  </si>
  <si>
    <t>1) listado de personas naturales y juridicas que el MH tiene reportadas como donantes de los partidos politicos  para los años del 2014 - 2015, indicando nombre, apellido, fecha de donación, monto de donasión, monto de donación y tipo de donación; 2) copia de los informes mensuales de donaciones del 2014 - 2015 de donantes de partidos politicos</t>
  </si>
  <si>
    <t>Carlos Caceres</t>
  </si>
  <si>
    <t>148-A-2016</t>
  </si>
  <si>
    <t>462-2016</t>
  </si>
  <si>
    <t>i) Lugar y dirección en la que se encuentra resguardada la moneda salvadoreña (colon) que se sacó de circulación posterior a la entrada en vigencia de la Ley de Integración Monetaria; ii) Listado del monto resguardado de cada una de las denominaciones en moneda metálica (ctvs 1, 2, 3, 25 y 50 de colón y 1 colón), de acuerdo a la cantidad de monedas y monto por cada una de las denominaciones; iii) Listado del monto resguardado de cada una de las denominaciones en papel moneda (1, 2, 5, 10, 25, 50, 100 y 200), según cantidad de billetes en resguardo y el monto de cada denominación; iv) Listado de las políticas o medidas utilizadas para el resguardo y conservación de la (sic).</t>
  </si>
  <si>
    <t>Carlos Edgardo Salgado Herarte, Apoderado BCR</t>
  </si>
  <si>
    <t>290-A-2016</t>
  </si>
  <si>
    <t>115-2017</t>
  </si>
  <si>
    <t>1) información relativa a la intervención militar del campos de la UES el 19 de julio de 1972; 2)información relativa a la intervención militar del centro universitario de occidente el 25 de julio de 1975; 3) información relativa al operativo militar del 30 de julio de 1975 en la 25 ave. norte; 4) información relativa al operativo militar que detuvo la manifestación universitaria del 29 de octubre de 79; 5) información relativa al asesinato del ex rector de la UES Felix Ulloa; 6)información relativa al operativo militar del 13 de sptiembre de 1988; 7) información relativa a la intervención militar del campus central de la UES el 12 de noviembre del 89; 8)  información relativa a cerco militar del campus central de la ues durante los años 1986 al 1990; 9) información relativa a la intervención militar del campus central del 17 de julio del 86</t>
  </si>
  <si>
    <t>Carlos Edgardo Salgado Herarte</t>
  </si>
  <si>
    <t>93-A-2016</t>
  </si>
  <si>
    <t>53-2017</t>
  </si>
  <si>
    <t>Multa de 35 salarios minimos mensuales por el sector comercio y servicios, equivalentes a ocho mil ochocientos nueve dolares con cincuenta centavos de dólar de los Estados Unidos de América</t>
  </si>
  <si>
    <t>Municipalidad de San Miguel</t>
  </si>
  <si>
    <t>18-D-2015</t>
  </si>
  <si>
    <t>412-2016</t>
  </si>
  <si>
    <t xml:space="preserve">Información relativa a: el  acta, acuerdo, resolución o documento mediante el cual el consejo de administración del fideicomiso de obligaciones previsionales del cual el Presidente de BANDESAL, es secretario, ordenó la  emisión de certificados previsionales, correspondiente al mes de julio de 2015. El Oficial de Información por su parte resolvio suspender  el procedimiento de las solicitudes de información pues se interpondra un amparo ante la sala de lo contencioso administrativo y se suspendra dicho procedimiento mientras la sala no resuelva dicho amparo. </t>
  </si>
  <si>
    <t>Acceso Información</t>
  </si>
  <si>
    <t>Boris Emerson Bonilla Villatoro y Mónica Beatris Reyes Coto,  Apoderados BANDESAL</t>
  </si>
  <si>
    <t>250-A-2015</t>
  </si>
  <si>
    <t>408-2016</t>
  </si>
  <si>
    <t>i) Los informes operativos anuales del fideicomiso de obligaciones provisionales, FOP, de los ejercicios 2012, 2013 y 2014; ii) Los estados financieros correspondientes a los ejercicios 2012, 2013, 2014 del FOP, incluyendo balance general, estado de resultados, estados de flujo de efectivo, estados de cambios en el patrimonio y las respectivas notas a los estados financieros; iii) Los informes finales de los auditores externos del FOP, correspondiente a los articulos 19 y 7 numeral 8 de la Ley del FOP; iv) Los informes finales de los auditores fiscales del FOP correspondientes a los ejercicios 2012, 2013 y 2014.</t>
  </si>
  <si>
    <t>Rodrigo José Bindes y Boris Emerson Bonilla Villatoro, Apoderados BANDESAL</t>
  </si>
  <si>
    <t>170-A-2015</t>
  </si>
  <si>
    <t>261-2016</t>
  </si>
  <si>
    <t xml:space="preserve"> a) Proyecciones de beneficios realizadas por las Administradora de Fondos de Pensiones, correspondientes a los años 2014 y 2015, y que fueron entregadas al INPEP por la Superintendencia del Sistema Financiero, en cumplimiento del art. 13 inciso 3° de la Ley del Fideicomiso de Obligaciones Previsionales; b) documento (en cualquier formato o medio de resguardo, sea papel o registro electrónico) contentivo de los planes anuales de cumplimiento de obligaciones previsionales, aprobados por el Consejo Directivo de la Junta Directiva del INPEP dentro de su presupuesto, sobre la base del art. 13 inciso 2° de la Ley del Fideicomiso de Obligaciones Previsionales, correspondientes a los años 2014 y 2015.</t>
  </si>
  <si>
    <t>Instituto Nacional de Pensiones de El Salvador</t>
  </si>
  <si>
    <t>101 y 102-A-2015</t>
  </si>
  <si>
    <t>194-2016</t>
  </si>
  <si>
    <t xml:space="preserve">a)      a) documento (en cualquier formato o medio de resguardo, sea papel o registro electrónico) contenido de los planes anuales de cumplimiento de obligaciones previsionales, aprobados por el Consejo Directivo del ISS dentro de su presupuesto, sobre la base del artículo 13 inciso segundo de la Ley de Fideicomiso de Obligaciones Previsionales, correspondiente a los años 2014 y 2015, y que fueron entregadas al ISSS por la Superintendencia del Sistema Financiero, en cumplimiento del artículo 13 inciso tercero de la Ley de Fideicomiso de Obligaciones Previsionales. </t>
  </si>
  <si>
    <t>Instituto Salvadoreño del Seguro Social (ISSS)</t>
  </si>
  <si>
    <t>114 y 115-A-2015</t>
  </si>
  <si>
    <t>139-20016</t>
  </si>
  <si>
    <t>Informe 15 días</t>
  </si>
  <si>
    <t xml:space="preserve"> Copia, acuerdo, resolución o documento mediante el cual el Consejo de Administración del FOP ordenó la emisión de certificados de invrersión previsional por US$111 millones a un interes del 3%</t>
  </si>
  <si>
    <t>Francisco Díaz Barraza, Apoderado especial SSF</t>
  </si>
  <si>
    <t>77-A-2015 (MV)</t>
  </si>
  <si>
    <t>264-2015</t>
  </si>
  <si>
    <t>Yanira Guadalupe Escobar Alfaro (apoderada INPEP)</t>
  </si>
  <si>
    <t>67-A-2015 (MV)</t>
  </si>
  <si>
    <t>20-2016</t>
  </si>
  <si>
    <t>64-A-2015</t>
  </si>
  <si>
    <t>394-2015</t>
  </si>
  <si>
    <t xml:space="preserve"> 1) Copia de las actas firmadas por el Comité Calificador del del Fideicomiso Especial para la Creación de Empleos en Sectores Productivos Estratégicos; 2) Convenios de participación de Beneficios del Fideicomiso Especial para la Creación de Empleos en Sectores Productivos Estratégicos entre le Banco Multisectorial de Inversiones  y la empresa Cathedral Art El Salvador, S.A de C.V.asi como con las siguientes empresas: Arnecom de EL Salvador, Cs Central America, MBM International, Partex Appareal, Sustex El Salvador, Texpin El Salvador, y Vanson Leathers, George C Moore, Patenatti Centroamérica y AVX Industries; 3) Informes de cumplimiento elaborados por las firmas de auditoría externa al Fideicomiso Especial para la Creación de Empleos en Sectores Productivos Estratégicos para los años 2005 - 2009. 4) Inf9rme de liquidación del BMIcomo Fideicomitante del Fideicomiso Especial para la Creación de Empleos en Sectores Productivos Estratégicos; y 5) desea conocer si el ex Presidente del BMI Nicola Angelucci Silva se excusó de participar de las sesiones del comité calificador en las que se discutió, analizó, estudió recomendó o se aprobó las solicitudes de beneficios del Fideicomiso Especial para la Creación de Empleos en Sectores Productivos Estratégicos, a las empresas Central america, S. A de C.V., Petenatti Centroamerica y Vanson Leathers. ; se denegó el acceso por considerarla confidencial </t>
  </si>
  <si>
    <t>40-A-2015</t>
  </si>
  <si>
    <t>366-2015</t>
  </si>
  <si>
    <t>sustraer, destruir, ocultar inutilizar o alterar, total o parcialmente, informacion bajo su custodia o a la que tenga acceso (MG letra "a")</t>
  </si>
  <si>
    <t>Edgardo Noel Quintanilla ( Secretario Municipal de Ilopango)</t>
  </si>
  <si>
    <t>19-D-2014</t>
  </si>
  <si>
    <t>165-2015</t>
  </si>
  <si>
    <t>Daisi Marina Posada Rodríguez de Meza y Nestor Antonio Guzmán, Apoderados especiales FGR</t>
  </si>
  <si>
    <t>122-A-2014</t>
  </si>
  <si>
    <t>83-2015</t>
  </si>
  <si>
    <t>Resuelto</t>
  </si>
  <si>
    <t>Solicitó informacion relacionada con el Conflicto Armado de 1980 que se vivió en el salvador. La información fue declarada inexistente. Solicitó libro de novendades: a) destacamento militar No. 4 San Fco Gotera; b) Destacamento Militar No. 1 de Chalatenango; c) Batallon Atlacatl; d) Quinta Brigada de Infanteria; e) Guardia Nacional de San Marcos Lempa; f) Guardia Nacional del Cuartel Central en San Salvador; g) Fuerza Aérea; y, h) Destacamento Militar de Zacatecoluca. Asismismo pidió información sobre la captura, traslado e ingreso a bases militares, entrega a la Cruz Roja o cualquier otra persona natural o jurídica, de diversos niños y niñas, por parte de elementos militares.</t>
  </si>
  <si>
    <t>David Victoriano Munguía Payes, Ministro de Defensa Nacional</t>
  </si>
  <si>
    <t>71-A-2013</t>
  </si>
  <si>
    <t>26-2015</t>
  </si>
  <si>
    <t>Formulario de solicitud de la modificación del Código 7013060, hecha por los usuarios ante la UPLAN, en el año 2013, del cual le fue entregada una versión pública, y por ende suprimido el nombre y número de junta de empleada de la Institución en virtud que la información es confidencial, ya que no es funcionaria pública.</t>
  </si>
  <si>
    <t>41-A-2013 (HF)</t>
  </si>
  <si>
    <t>163-2014</t>
  </si>
  <si>
    <t>Prueba</t>
  </si>
  <si>
    <t>Se condenó al consejo municipal de Ilobasco por el incumplimiento de nombrar Oficial de Ionformación . con una multa de $4,482 que debera de ser pagada de forma proporcional.
Se sancionó a: 1. Jose Maria Dimas Castellanos Hernandes; 2. Leo Trinidad Osorio; 3. Jose Fasutino Ramirez Alfaro; 4. Mauricio Lopez Hernandez; 5. Carlos Hernandez Gonzalez; 6. Jose Francisco Peña Hernández; 7. Jose Marino Franco Franco; 8. Jose Antonio Domínguez Melendez; 9. Jorge Adalberto Flores; 10. Esperanza Noemy Guzman Rivas; 11. Veronica Elizabeth Lopez Espinoza; 12. Maria Magdalena Velasquez Lopez de Leiva</t>
  </si>
  <si>
    <t>Concejo Municipal de la Acaldia Municipal de Ilobasco</t>
  </si>
  <si>
    <t>2-D-2013 (CO)</t>
  </si>
  <si>
    <t>405-2013</t>
  </si>
  <si>
    <t>Alegatos finales</t>
  </si>
  <si>
    <r>
      <t>Se condenó al rector de la ues, Mario Roberto Nieto Lovo, por el incumplimiento de nombrar al Oficial de Información y se impuso una multa correspondiente a cuarenta salarios mínimos mensuales para el sector comercio y servicios (</t>
    </r>
    <r>
      <rPr>
        <b/>
        <sz val="12"/>
        <color theme="8" tint="-0.499984740745262"/>
        <rFont val="Times New Roman"/>
        <family val="1"/>
      </rPr>
      <t>$8,964.00</t>
    </r>
    <r>
      <rPr>
        <sz val="12"/>
        <color theme="8" tint="-0.499984740745262"/>
        <rFont val="Times New Roman"/>
        <family val="1"/>
      </rPr>
      <t>)</t>
    </r>
  </si>
  <si>
    <t>1-O-2013 (F)</t>
  </si>
  <si>
    <t>379-2013</t>
  </si>
  <si>
    <t>Se condenó a Joel Abraham Rojas Cruza, oficial de información a 30 salarios mínimos (US$6993) por actuar con negligencia en la sustanciación de los procedimientos de información iniciados por los otros solicitantes. Se dio un plazo de 8 días hábiles desde la notificación para el pago y 24 horas más para informe.</t>
  </si>
  <si>
    <t>Oficial de Informacion Alcaldia Municipal de San Francisco Chinameca</t>
  </si>
  <si>
    <t>9-D-2013 (AA)</t>
  </si>
  <si>
    <t>63-2014</t>
  </si>
  <si>
    <t>1. Detalle de inventario inicial, importación total, producción y consumo de forma anual del mercado  de combustibles.
3. Participación en porcentaje, en importaciones y ventas, en el mercado de combustibles (2007-2013).
4. Detalle de importaciones, en galones y en valor monetario, por tipo de combustible (2007-2013).
6. Precios promedios mensuales de venta y por tipo de combustible al consumidor final en staciones Alba Petróleos a estacionesde servicio de bandera blanca y al resto de competidores.
La información fue denegada por considerarse información confidencial, por constituir secreto industrial y por lo tanto sujeta a las disposiciones de resguardo de la propiedad intelectual</t>
  </si>
  <si>
    <t>Ministro de Economia</t>
  </si>
  <si>
    <t>56-A-2013 (MV)</t>
  </si>
  <si>
    <t>217-2014</t>
  </si>
  <si>
    <t xml:space="preserve">Detalle de los operativos militares de la fuerza Armada en Tenango y Guadalupe, Suchitoto, Cuscatlán (febrero 1983). Cantón San francisco Angulo, Tecoluca, San Vicente (25 julio 1981); incluyendo documentos de planificación, lugares y mapas de los operativos, y toda la información en poder de ese ministerio que permita conocer e interpretar el alcance y resultados de las campañas militares desarrolladas en ese período". Dicha información fue declarada inexistente. Los ciudadanos se declararon inconformes con la declaratoria de inexistencia del ente obligado, sobre todo, por la sentencia de la Sala de lo Constitucional que obliga a reconstruir la información inexistente de dicho ente obligado </t>
  </si>
  <si>
    <t>Ministerio de la Defensa</t>
  </si>
  <si>
    <t>67-A-2013 (JC)</t>
  </si>
  <si>
    <t>220-2014</t>
  </si>
  <si>
    <t xml:space="preserve">listado de asesores con sus respectivas remuneraciones, como se había solicitado.  </t>
  </si>
  <si>
    <t>Asamblea Legislativa</t>
  </si>
  <si>
    <t>25-A-2013 (JC)</t>
  </si>
  <si>
    <t>458-2013</t>
  </si>
  <si>
    <t>Estado del caso</t>
  </si>
  <si>
    <t>Información</t>
  </si>
  <si>
    <t>Objeto</t>
  </si>
  <si>
    <t>Demandante</t>
  </si>
  <si>
    <t>Referencia IAIP</t>
  </si>
  <si>
    <t>Referencia SCA</t>
  </si>
  <si>
    <t>N°</t>
  </si>
  <si>
    <t xml:space="preserve"> CASOS ADMITIDOS POR PARTE DE LA SALA DE LO CONTENCIOSO ADMINISTRATIVO EN CONTRA DEL INSTITUTO DE ACCESO A LA INFORMACIÓN PÚBLICA</t>
  </si>
  <si>
    <t>Posible comisión de delito</t>
  </si>
  <si>
    <t>1) certificación integra de su expte. Personal; 2) certificación de D.O número 117, /6/09; 3) certificación de decreto legislativo 10 del 20/5/09; 4) certificación de autorización emitida por MH para suprimir su plaza de técnico 3; 5) certificación de documentación que MH y la secretaria de cultura presentaron a la AL en el 2010 para su presupuesto; 6) certificación del presupuesto general de la nación para el 2011; 7) constancia de trabajo; 8) interpretación jca. del D.L 10 de 20/05/09; 9) certificación del acuerdo de nombramiento del 2016 del coordinador, director o encargado del museo y parque tazumal de Chalchuapa; 10) certificación de funciones que le asigno OSCAR Batres en el sitio arqueologico tazumal; 11) que OSCAR Batres le informe de destrucción documental de la secretaria de la cultura; 12) certificaciones de sus boletas de pago; 13) certificación de autorización del ministro de hacienda para destruir archivos digitaltes de la pagadora auxiliar de la secretaria de la cultura.</t>
  </si>
  <si>
    <t>Presidencia de la República</t>
  </si>
  <si>
    <t>NUE 156-A-2016</t>
  </si>
  <si>
    <t>Ejecución forzosa</t>
  </si>
  <si>
    <t>Copia certificada de resolución del acta del Concejo Municipal donde consten las negativas y se expresen las razones o motivos por los que se denego la solicitud del ciudadano respecto de la disposicón final de desechos solidos. A la fecha el concejo municipal no ha remitido la información solicitada por el apelante y el plazo otorgado por este Instituto para la entega de la información ya vencio</t>
  </si>
  <si>
    <t>Municipalidad de Concepción de Ataco</t>
  </si>
  <si>
    <t>NUE 25-D-2015</t>
  </si>
  <si>
    <t>El denunciante se desempeña como responsable de archivo del MINEC. Mientras se encontraba ausente por motivos de salud, su cargo fue ejercido de forma interina por Manuel Alfredo Ramírez Corbera y denuncia la destrucción de 34 libros que la gerencia de Asuntos Jurídicos había remitido al archivo del MINEC para su resguardo. Dicha destrucción fue ordenada por el señor Ramírez Corbera en su ausencia, sin que en el acta de entrega del puesto se mencionara que se realizó la destrucción y sin seguir los procedimientos establecidos en la normativa nacional de archivos.</t>
  </si>
  <si>
    <t>Ministerio de Economía</t>
  </si>
  <si>
    <t>NUE 20-D-2015</t>
  </si>
  <si>
    <t>Presunta comisión de la infracción leve de pedir justificación para la entrega de la información; y, como falta muy grave consistente en entregar o difundir información reservada o confidencial; actuar con negligencia en la sustanciacion de las solicitudes de acceso a la información pública.</t>
  </si>
  <si>
    <t>Dirección Nacional de Medicamentos</t>
  </si>
  <si>
    <t>NUE 16-D-2014</t>
  </si>
  <si>
    <t>El municipio de Tacuba no posee Oficial de Informacion, ni Unidad de Acceso a la Informacion Publica. El Alcalde respondio su solicitud de informacion fuera del plazo que establece la LAIP. Tampoco tienen publicada la informacion publica oficiosa señalada en el Art. 10 de la LAIP</t>
  </si>
  <si>
    <t>Municipalidad de Tacuba</t>
  </si>
  <si>
    <t>NUE 8-D-2013</t>
  </si>
  <si>
    <t>Listado de licencias para la venta de bebidas alcohólicas otorgadas en el municipio en 2013 (nombre comercial, dirección y razón social). manifestó además que la Alcaldía de Conchagua no cuenta con UAIP y consecuentemente no cuenta con Oficial de Información. No está de acuerdo con la declaratoria de reserva de la información solicitada.</t>
  </si>
  <si>
    <t>Municipalidad de Conchagua</t>
  </si>
  <si>
    <t>NUE 30-A-2013</t>
  </si>
  <si>
    <t>Motivo de remisión</t>
  </si>
  <si>
    <t>Fecha de remisión FGR</t>
  </si>
  <si>
    <t>Institución</t>
  </si>
  <si>
    <t>Referencia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</si>
</sst>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font>
      <sz val="10"/>
      <color rgb="FF000000"/>
      <name val="Arial"/>
    </font>
    <font>
      <sz val="11"/>
      <color theme="1"/>
      <name val="Calibri"/>
      <family val="2"/>
      <scheme val="minor"/>
    </font>
    <font>
      <sz val="11"/>
      <color rgb="FF000000"/>
      <name val="Calibri"/>
    </font>
    <font>
      <b/>
      <sz val="11"/>
      <color rgb="FF000000"/>
      <name val="Calibri"/>
    </font>
    <font>
      <sz val="10"/>
      <name val="Arial"/>
    </font>
    <font>
      <b/>
      <sz val="11"/>
      <color rgb="FFFF0000"/>
      <name val="Calibri"/>
    </font>
    <font>
      <sz val="11"/>
      <color rgb="FFFF0000"/>
      <name val="Calibri"/>
    </font>
    <font>
      <sz val="11"/>
      <name val="Calibri"/>
    </font>
    <font>
      <b/>
      <sz val="11"/>
      <name val="Calibri"/>
    </font>
    <font>
      <sz val="10"/>
      <color rgb="FFFF0000"/>
      <name val="Calibri"/>
    </font>
    <font>
      <b/>
      <sz val="16"/>
      <color rgb="FF000000"/>
      <name val="Arial"/>
      <family val="2"/>
    </font>
    <font>
      <b/>
      <sz val="11"/>
      <color rgb="FFFF0000"/>
      <name val="Calibri"/>
      <family val="2"/>
    </font>
    <font>
      <b/>
      <sz val="11"/>
      <color theme="4" tint="-0.499984740745262"/>
      <name val="Calibri"/>
      <family val="2"/>
      <scheme val="minor"/>
    </font>
    <font>
      <sz val="11"/>
      <color theme="4" tint="-0.499984740745262"/>
      <name val="Calibri"/>
      <family val="2"/>
      <scheme val="minor"/>
    </font>
    <font>
      <b/>
      <sz val="12"/>
      <color theme="8" tint="-0.499984740745262"/>
      <name val="Times New Roman"/>
      <family val="1"/>
    </font>
    <font>
      <sz val="12"/>
      <color theme="8" tint="-0.499984740745262"/>
      <name val="Times New Roman"/>
      <family val="1"/>
    </font>
  </fonts>
  <fills count="9">
    <fill>
      <patternFill patternType="none"/>
    </fill>
    <fill>
      <patternFill patternType="gray125"/>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theme="8" tint="0.39997558519241921"/>
        <bgColor indexed="64"/>
      </patternFill>
    </fill>
    <fill>
      <patternFill patternType="solid">
        <fgColor rgb="FFDDFFFF"/>
        <bgColor indexed="64"/>
      </patternFill>
    </fill>
    <fill>
      <patternFill patternType="solid">
        <fgColor rgb="FFF3FFFF"/>
        <bgColor indexed="64"/>
      </patternFill>
    </fill>
    <fill>
      <patternFill patternType="solid">
        <fgColor rgb="FF66FFFF"/>
        <bgColor indexed="64"/>
      </patternFill>
    </fill>
  </fills>
  <borders count="3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119">
    <xf numFmtId="0" fontId="0" fillId="0" borderId="0" xfId="0"/>
    <xf numFmtId="0" fontId="2" fillId="0" borderId="1" xfId="0" applyFont="1" applyBorder="1" applyAlignment="1"/>
    <xf numFmtId="0" fontId="2" fillId="0" borderId="2" xfId="0" applyFont="1" applyBorder="1" applyAlignment="1"/>
    <xf numFmtId="0" fontId="2" fillId="0" borderId="3" xfId="0" applyFont="1" applyBorder="1" applyAlignment="1"/>
    <xf numFmtId="0" fontId="2" fillId="0" borderId="0" xfId="0" applyFont="1" applyAlignment="1"/>
    <xf numFmtId="0" fontId="0" fillId="0" borderId="0" xfId="0" applyFont="1" applyAlignment="1"/>
    <xf numFmtId="0" fontId="2" fillId="0" borderId="4" xfId="0" applyFont="1" applyBorder="1" applyAlignment="1"/>
    <xf numFmtId="0" fontId="2" fillId="0" borderId="8" xfId="0" applyFont="1" applyBorder="1" applyAlignment="1"/>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0" borderId="9" xfId="0" applyFont="1" applyBorder="1" applyAlignment="1">
      <alignment wrapText="1"/>
    </xf>
    <xf numFmtId="0" fontId="2" fillId="0" borderId="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xf>
    <xf numFmtId="0" fontId="5" fillId="0" borderId="9" xfId="0" applyFont="1" applyBorder="1" applyAlignment="1">
      <alignment horizontal="center" vertical="center"/>
    </xf>
    <xf numFmtId="0" fontId="2" fillId="0" borderId="7" xfId="0" applyFont="1" applyBorder="1" applyAlignment="1">
      <alignment horizontal="center" vertical="center"/>
    </xf>
    <xf numFmtId="0" fontId="6" fillId="0" borderId="4" xfId="0" applyFont="1" applyBorder="1" applyAlignment="1">
      <alignment vertical="center" wrapText="1"/>
    </xf>
    <xf numFmtId="0" fontId="3" fillId="0" borderId="9" xfId="0" applyFont="1" applyBorder="1" applyAlignment="1">
      <alignment horizontal="center" vertical="center" wrapText="1"/>
    </xf>
    <xf numFmtId="0" fontId="6" fillId="0" borderId="0" xfId="0" applyFont="1" applyAlignment="1">
      <alignment vertical="center" wrapText="1"/>
    </xf>
    <xf numFmtId="0" fontId="2" fillId="0" borderId="10" xfId="0" applyFont="1" applyBorder="1" applyAlignment="1"/>
    <xf numFmtId="0" fontId="7" fillId="0" borderId="9" xfId="0" applyFont="1" applyBorder="1" applyAlignment="1">
      <alignment horizontal="center" vertical="center" wrapText="1"/>
    </xf>
    <xf numFmtId="0" fontId="8" fillId="0" borderId="9" xfId="0" applyFont="1" applyBorder="1" applyAlignment="1">
      <alignment horizontal="center" vertical="center" wrapText="1"/>
    </xf>
    <xf numFmtId="0" fontId="2" fillId="0" borderId="11" xfId="0" applyFont="1" applyBorder="1" applyAlignment="1"/>
    <xf numFmtId="0" fontId="2" fillId="0" borderId="12" xfId="0" applyFont="1" applyBorder="1" applyAlignment="1"/>
    <xf numFmtId="0" fontId="2" fillId="0" borderId="13" xfId="0" applyFont="1" applyBorder="1" applyAlignment="1"/>
    <xf numFmtId="0" fontId="3" fillId="2" borderId="9" xfId="0" applyFont="1" applyFill="1" applyBorder="1" applyAlignment="1">
      <alignment horizontal="center"/>
    </xf>
    <xf numFmtId="0" fontId="3" fillId="0" borderId="9" xfId="0" applyFont="1" applyBorder="1" applyAlignment="1">
      <alignment horizontal="right"/>
    </xf>
    <xf numFmtId="0" fontId="5" fillId="0" borderId="9" xfId="0" applyFont="1" applyBorder="1" applyAlignment="1">
      <alignment horizontal="center"/>
    </xf>
    <xf numFmtId="49" fontId="3" fillId="2" borderId="9" xfId="0" applyNumberFormat="1" applyFont="1" applyFill="1" applyBorder="1" applyAlignment="1">
      <alignment horizontal="center" vertical="center"/>
    </xf>
    <xf numFmtId="49" fontId="2" fillId="0" borderId="9" xfId="0" applyNumberFormat="1" applyFont="1" applyBorder="1" applyAlignment="1">
      <alignment horizontal="center" vertical="center"/>
    </xf>
    <xf numFmtId="164" fontId="2" fillId="0" borderId="9" xfId="0" applyNumberFormat="1" applyFont="1" applyBorder="1" applyAlignment="1">
      <alignment horizontal="center" vertical="center"/>
    </xf>
    <xf numFmtId="0" fontId="2" fillId="0" borderId="0" xfId="0" applyFont="1" applyAlignment="1">
      <alignment horizontal="center" vertical="center"/>
    </xf>
    <xf numFmtId="49" fontId="3" fillId="0" borderId="9" xfId="0" applyNumberFormat="1" applyFont="1" applyBorder="1" applyAlignment="1">
      <alignment horizontal="center" vertical="center"/>
    </xf>
    <xf numFmtId="0" fontId="2" fillId="2" borderId="9" xfId="0" applyFont="1" applyFill="1" applyBorder="1" applyAlignment="1">
      <alignment horizontal="center" vertical="center"/>
    </xf>
    <xf numFmtId="0" fontId="2" fillId="0" borderId="9" xfId="0" applyFont="1" applyBorder="1" applyAlignment="1">
      <alignment horizontal="center" vertical="center" wrapText="1"/>
    </xf>
    <xf numFmtId="49" fontId="2" fillId="0" borderId="0" xfId="0" applyNumberFormat="1" applyFont="1" applyAlignment="1">
      <alignment horizontal="center" vertical="center"/>
    </xf>
    <xf numFmtId="49" fontId="2" fillId="0" borderId="9" xfId="0" applyNumberFormat="1" applyFont="1" applyBorder="1" applyAlignment="1">
      <alignment horizontal="left" vertical="center"/>
    </xf>
    <xf numFmtId="0" fontId="6" fillId="0" borderId="8" xfId="0" applyFont="1" applyBorder="1" applyAlignment="1"/>
    <xf numFmtId="49" fontId="3" fillId="0" borderId="9" xfId="0" applyNumberFormat="1" applyFont="1" applyBorder="1" applyAlignment="1">
      <alignment horizontal="right" vertical="center"/>
    </xf>
    <xf numFmtId="164" fontId="2" fillId="0" borderId="0" xfId="0" applyNumberFormat="1" applyFont="1" applyAlignment="1">
      <alignment horizontal="center" vertical="center"/>
    </xf>
    <xf numFmtId="49" fontId="3" fillId="0" borderId="0" xfId="0" applyNumberFormat="1" applyFont="1" applyAlignment="1">
      <alignment horizontal="center" vertical="center"/>
    </xf>
    <xf numFmtId="49" fontId="2" fillId="0" borderId="0" xfId="0" applyNumberFormat="1" applyFont="1" applyAlignment="1"/>
    <xf numFmtId="0" fontId="3" fillId="3" borderId="9" xfId="0" applyFont="1" applyFill="1" applyBorder="1" applyAlignment="1">
      <alignment horizontal="center" vertical="center"/>
    </xf>
    <xf numFmtId="0" fontId="7" fillId="0" borderId="9" xfId="0" applyFont="1" applyBorder="1" applyAlignment="1">
      <alignment horizontal="center"/>
    </xf>
    <xf numFmtId="0" fontId="8" fillId="0" borderId="9" xfId="0" applyFont="1" applyBorder="1" applyAlignment="1">
      <alignment horizontal="center" vertical="center"/>
    </xf>
    <xf numFmtId="0" fontId="7" fillId="0" borderId="9" xfId="0" applyFont="1" applyBorder="1" applyAlignment="1">
      <alignment horizontal="center" vertical="center"/>
    </xf>
    <xf numFmtId="0" fontId="8" fillId="0" borderId="9" xfId="0" applyFont="1" applyBorder="1" applyAlignment="1">
      <alignment horizontal="center"/>
    </xf>
    <xf numFmtId="0" fontId="7" fillId="0" borderId="0" xfId="0" applyFont="1" applyAlignment="1">
      <alignment horizontal="center" vertical="center"/>
    </xf>
    <xf numFmtId="0" fontId="3" fillId="4" borderId="8" xfId="0" applyFont="1" applyFill="1" applyBorder="1" applyAlignment="1">
      <alignment horizontal="center" vertical="center"/>
    </xf>
    <xf numFmtId="0" fontId="3" fillId="4" borderId="0" xfId="0" applyFont="1" applyFill="1" applyAlignment="1">
      <alignment horizontal="center" vertical="center"/>
    </xf>
    <xf numFmtId="0" fontId="2" fillId="4" borderId="8" xfId="0" applyFont="1" applyFill="1" applyBorder="1" applyAlignment="1">
      <alignment horizontal="center" vertical="center"/>
    </xf>
    <xf numFmtId="0" fontId="2" fillId="4" borderId="8" xfId="0" applyFont="1" applyFill="1" applyBorder="1" applyAlignment="1">
      <alignment horizontal="center" vertical="center" wrapText="1"/>
    </xf>
    <xf numFmtId="0" fontId="2" fillId="4" borderId="0" xfId="0" applyFont="1" applyFill="1" applyAlignment="1">
      <alignment horizontal="center" vertical="center"/>
    </xf>
    <xf numFmtId="0" fontId="3" fillId="4" borderId="8" xfId="0" applyFont="1" applyFill="1" applyBorder="1" applyAlignment="1">
      <alignment horizontal="center" vertical="center" wrapText="1"/>
    </xf>
    <xf numFmtId="0" fontId="2" fillId="4" borderId="8" xfId="0" applyFont="1" applyFill="1" applyBorder="1" applyAlignment="1"/>
    <xf numFmtId="0" fontId="2" fillId="4" borderId="0" xfId="0" applyFont="1" applyFill="1" applyAlignment="1"/>
    <xf numFmtId="0" fontId="2" fillId="0" borderId="0" xfId="0" applyFont="1" applyAlignment="1">
      <alignment horizontal="center"/>
    </xf>
    <xf numFmtId="0" fontId="11" fillId="5" borderId="9" xfId="0" applyFont="1" applyFill="1" applyBorder="1" applyAlignment="1">
      <alignment horizontal="center" vertical="center" wrapText="1"/>
    </xf>
    <xf numFmtId="0" fontId="11" fillId="5" borderId="9" xfId="0" applyFont="1" applyFill="1" applyBorder="1" applyAlignment="1">
      <alignment horizontal="center" vertical="center"/>
    </xf>
    <xf numFmtId="0" fontId="9" fillId="0" borderId="0" xfId="0" applyFont="1" applyAlignment="1">
      <alignment horizontal="center" vertical="center" wrapText="1"/>
    </xf>
    <xf numFmtId="0" fontId="0" fillId="0" borderId="0" xfId="0" applyFont="1" applyAlignment="1"/>
    <xf numFmtId="0" fontId="10" fillId="0" borderId="0" xfId="0" applyFont="1" applyAlignment="1">
      <alignment horizontal="center" wrapText="1"/>
    </xf>
    <xf numFmtId="0" fontId="10" fillId="0" borderId="12" xfId="0" applyFont="1" applyBorder="1" applyAlignment="1">
      <alignment horizontal="center" wrapText="1"/>
    </xf>
    <xf numFmtId="0" fontId="3" fillId="2" borderId="5" xfId="0" applyFont="1" applyFill="1" applyBorder="1" applyAlignment="1">
      <alignment horizontal="center" wrapText="1"/>
    </xf>
    <xf numFmtId="0" fontId="4" fillId="0" borderId="6" xfId="0" applyFont="1" applyBorder="1"/>
    <xf numFmtId="0" fontId="4" fillId="0" borderId="7" xfId="0" applyFont="1" applyBorder="1"/>
    <xf numFmtId="0" fontId="3" fillId="2" borderId="5" xfId="0" applyFont="1" applyFill="1" applyBorder="1" applyAlignment="1">
      <alignment horizontal="center"/>
    </xf>
    <xf numFmtId="49" fontId="6" fillId="0" borderId="14" xfId="0" applyNumberFormat="1" applyFont="1" applyBorder="1" applyAlignment="1">
      <alignment horizontal="left" vertical="center" wrapText="1"/>
    </xf>
    <xf numFmtId="0" fontId="4" fillId="0" borderId="14" xfId="0" applyFont="1" applyBorder="1"/>
    <xf numFmtId="0" fontId="3" fillId="2" borderId="5" xfId="0" applyFont="1" applyFill="1" applyBorder="1" applyAlignment="1">
      <alignment horizontal="center" vertical="center"/>
    </xf>
    <xf numFmtId="49" fontId="6" fillId="0" borderId="0" xfId="0" applyNumberFormat="1" applyFont="1" applyAlignment="1">
      <alignment horizontal="center" vertical="center" wrapText="1"/>
    </xf>
    <xf numFmtId="0" fontId="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4" fillId="0" borderId="4" xfId="0" applyFont="1" applyBorder="1"/>
    <xf numFmtId="0" fontId="1" fillId="0" borderId="0" xfId="1"/>
    <xf numFmtId="14" fontId="1" fillId="0" borderId="0" xfId="1" applyNumberFormat="1"/>
    <xf numFmtId="0" fontId="2" fillId="0" borderId="0" xfId="2" applyFont="1" applyAlignment="1">
      <alignment horizontal="center" vertical="center"/>
    </xf>
    <xf numFmtId="0" fontId="2" fillId="0" borderId="0" xfId="2" applyFont="1" applyAlignment="1"/>
    <xf numFmtId="0" fontId="2" fillId="0" borderId="0" xfId="2"/>
    <xf numFmtId="0" fontId="12" fillId="6" borderId="15" xfId="2" applyFont="1" applyFill="1" applyBorder="1" applyAlignment="1">
      <alignment horizontal="center" vertical="center"/>
    </xf>
    <xf numFmtId="0" fontId="12" fillId="6" borderId="16" xfId="2" applyFont="1" applyFill="1" applyBorder="1" applyAlignment="1">
      <alignment horizontal="center" vertical="center"/>
    </xf>
    <xf numFmtId="0" fontId="12" fillId="6" borderId="17" xfId="2" applyFont="1" applyFill="1" applyBorder="1" applyAlignment="1">
      <alignment horizontal="center" vertical="center"/>
    </xf>
    <xf numFmtId="0" fontId="12" fillId="6" borderId="18" xfId="2" applyFont="1" applyFill="1" applyBorder="1" applyAlignment="1">
      <alignment horizontal="center" vertical="center"/>
    </xf>
    <xf numFmtId="0" fontId="12" fillId="6" borderId="19" xfId="2" applyFont="1" applyFill="1" applyBorder="1" applyAlignment="1">
      <alignment horizontal="center" vertical="center"/>
    </xf>
    <xf numFmtId="0" fontId="12" fillId="6" borderId="20" xfId="2" applyFont="1" applyFill="1" applyBorder="1" applyAlignment="1">
      <alignment horizontal="center" vertical="center"/>
    </xf>
    <xf numFmtId="0" fontId="12" fillId="6" borderId="21" xfId="2" applyFont="1" applyFill="1" applyBorder="1" applyAlignment="1">
      <alignment horizontal="center" vertical="center"/>
    </xf>
    <xf numFmtId="0" fontId="12" fillId="6" borderId="22" xfId="2" applyFont="1" applyFill="1" applyBorder="1" applyAlignment="1">
      <alignment horizontal="center" vertical="center"/>
    </xf>
    <xf numFmtId="0" fontId="12" fillId="6" borderId="23" xfId="2" applyFont="1" applyFill="1" applyBorder="1" applyAlignment="1">
      <alignment horizontal="center" vertical="center"/>
    </xf>
    <xf numFmtId="0" fontId="13" fillId="7" borderId="24" xfId="2" applyFont="1" applyFill="1" applyBorder="1" applyAlignment="1">
      <alignment horizontal="center" vertical="center"/>
    </xf>
    <xf numFmtId="0" fontId="13" fillId="7" borderId="25" xfId="2" applyFont="1" applyFill="1" applyBorder="1" applyAlignment="1">
      <alignment horizontal="center" vertical="center"/>
    </xf>
    <xf numFmtId="0" fontId="13" fillId="7" borderId="26" xfId="2" applyFont="1" applyFill="1" applyBorder="1" applyAlignment="1">
      <alignment horizontal="center" vertical="center"/>
    </xf>
    <xf numFmtId="0" fontId="13" fillId="7" borderId="27" xfId="2" applyFont="1" applyFill="1" applyBorder="1" applyAlignment="1">
      <alignment horizontal="center" vertical="center"/>
    </xf>
    <xf numFmtId="0" fontId="13" fillId="7" borderId="28" xfId="2" applyFont="1" applyFill="1" applyBorder="1" applyAlignment="1">
      <alignment horizontal="center" vertical="center"/>
    </xf>
    <xf numFmtId="0" fontId="13" fillId="7" borderId="29" xfId="2" applyFont="1" applyFill="1" applyBorder="1" applyAlignment="1">
      <alignment horizontal="center" vertical="center"/>
    </xf>
    <xf numFmtId="0" fontId="13" fillId="7" borderId="15" xfId="2" applyFont="1" applyFill="1" applyBorder="1" applyAlignment="1">
      <alignment horizontal="center" vertical="center"/>
    </xf>
    <xf numFmtId="0" fontId="13" fillId="7" borderId="23" xfId="2" applyFont="1" applyFill="1" applyBorder="1" applyAlignment="1">
      <alignment horizontal="center" vertical="center"/>
    </xf>
    <xf numFmtId="0" fontId="13" fillId="7" borderId="19" xfId="2" applyFont="1" applyFill="1" applyBorder="1" applyAlignment="1">
      <alignment horizontal="center" vertical="center"/>
    </xf>
    <xf numFmtId="0" fontId="13" fillId="7" borderId="30" xfId="2" applyFont="1" applyFill="1" applyBorder="1" applyAlignment="1">
      <alignment horizontal="center" vertical="center"/>
    </xf>
    <xf numFmtId="0" fontId="13" fillId="7" borderId="31" xfId="2" applyFont="1" applyFill="1" applyBorder="1" applyAlignment="1">
      <alignment horizontal="center" vertical="center"/>
    </xf>
    <xf numFmtId="0" fontId="13" fillId="7" borderId="32" xfId="2" applyFont="1" applyFill="1" applyBorder="1" applyAlignment="1">
      <alignment horizontal="center" vertical="center"/>
    </xf>
    <xf numFmtId="0" fontId="13" fillId="7" borderId="16" xfId="2" applyFont="1" applyFill="1" applyBorder="1" applyAlignment="1">
      <alignment horizontal="center" vertical="center"/>
    </xf>
    <xf numFmtId="0" fontId="13" fillId="7" borderId="17" xfId="2" applyFont="1" applyFill="1" applyBorder="1" applyAlignment="1">
      <alignment horizontal="center" vertical="center"/>
    </xf>
    <xf numFmtId="0" fontId="12" fillId="6" borderId="30" xfId="2" applyFont="1" applyFill="1" applyBorder="1" applyAlignment="1">
      <alignment horizontal="center" vertical="center"/>
    </xf>
    <xf numFmtId="0" fontId="12" fillId="6" borderId="31" xfId="2" applyFont="1" applyFill="1" applyBorder="1" applyAlignment="1">
      <alignment horizontal="center" vertical="center"/>
    </xf>
    <xf numFmtId="0" fontId="2" fillId="0" borderId="0" xfId="2" applyAlignment="1">
      <alignment horizontal="center" vertical="center" wrapText="1"/>
    </xf>
    <xf numFmtId="0" fontId="13" fillId="7" borderId="33" xfId="2" applyFont="1" applyFill="1" applyBorder="1" applyAlignment="1">
      <alignment horizontal="center" vertical="center" wrapText="1"/>
    </xf>
    <xf numFmtId="0" fontId="13" fillId="7" borderId="30" xfId="2" applyFont="1" applyFill="1" applyBorder="1" applyAlignment="1">
      <alignment horizontal="center" vertical="center" wrapText="1"/>
    </xf>
    <xf numFmtId="0" fontId="13" fillId="7" borderId="34" xfId="2" applyFont="1" applyFill="1" applyBorder="1" applyAlignment="1">
      <alignment horizontal="center" vertical="center" wrapText="1"/>
    </xf>
    <xf numFmtId="0" fontId="13" fillId="7" borderId="29" xfId="2" applyFont="1" applyFill="1" applyBorder="1" applyAlignment="1">
      <alignment horizontal="center" vertical="center" wrapText="1"/>
    </xf>
    <xf numFmtId="0" fontId="12" fillId="6" borderId="23" xfId="2" applyFont="1" applyFill="1" applyBorder="1" applyAlignment="1">
      <alignment horizontal="center" vertical="center" wrapText="1"/>
    </xf>
    <xf numFmtId="0" fontId="12" fillId="6" borderId="17" xfId="2" applyFont="1" applyFill="1" applyBorder="1" applyAlignment="1">
      <alignment horizontal="center" vertical="center" wrapText="1"/>
    </xf>
    <xf numFmtId="0" fontId="12" fillId="6" borderId="16" xfId="2" applyFont="1" applyFill="1" applyBorder="1" applyAlignment="1">
      <alignment horizontal="center" vertical="center" wrapText="1"/>
    </xf>
    <xf numFmtId="0" fontId="12" fillId="6" borderId="15" xfId="2" applyFont="1" applyFill="1" applyBorder="1" applyAlignment="1">
      <alignment horizontal="center" vertical="center" wrapText="1"/>
    </xf>
    <xf numFmtId="0" fontId="13" fillId="0" borderId="35" xfId="2" applyFont="1" applyFill="1" applyBorder="1" applyAlignment="1">
      <alignment horizontal="center" vertical="center" wrapText="1"/>
    </xf>
    <xf numFmtId="15" fontId="13" fillId="0" borderId="35" xfId="2" applyNumberFormat="1" applyFont="1" applyBorder="1" applyAlignment="1">
      <alignment horizontal="center" vertical="center" wrapText="1"/>
    </xf>
    <xf numFmtId="0" fontId="13" fillId="0" borderId="35" xfId="2" applyFont="1" applyBorder="1" applyAlignment="1">
      <alignment horizontal="center" vertical="center" wrapText="1"/>
    </xf>
    <xf numFmtId="0" fontId="12" fillId="8" borderId="35" xfId="2" applyFont="1" applyFill="1" applyBorder="1" applyAlignment="1">
      <alignment horizontal="center" vertical="center" wrapText="1"/>
    </xf>
  </cellXfs>
  <cellStyles count="3">
    <cellStyle name="Normal" xfId="0" builtinId="0"/>
    <cellStyle name="Normal 2" xfId="1"/>
    <cellStyle name="Normal 3" xfId="2"/>
  </cellStyles>
  <dxfs count="1">
    <dxf>
      <numFmt numFmtId="19" formatCode="dd/mm/yyyy"/>
    </dxf>
  </dxfs>
  <tableStyles count="0" defaultTableStyle="TableStyleMedium2" defaultPivotStyle="PivotStyleLight16"/>
  <colors>
    <mruColors>
      <color rgb="FFE5FA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i="0">
                <a:solidFill>
                  <a:srgbClr val="595959"/>
                </a:solidFill>
              </a:defRPr>
            </a:pPr>
            <a:r>
              <a:rPr lang="es-SV"/>
              <a:t>Cantidad de servidores públicos capacitados en las municipalidades</a:t>
            </a:r>
          </a:p>
        </c:rich>
      </c:tx>
      <c:layout/>
      <c:overlay val="0"/>
    </c:title>
    <c:autoTitleDeleted val="0"/>
    <c:plotArea>
      <c:layout/>
      <c:barChart>
        <c:barDir val="col"/>
        <c:grouping val="clustered"/>
        <c:varyColors val="1"/>
        <c:ser>
          <c:idx val="0"/>
          <c:order val="0"/>
          <c:tx>
            <c:strRef>
              <c:f>'Estadísticas 2017'!$C$6</c:f>
              <c:strCache>
                <c:ptCount val="1"/>
                <c:pt idx="0">
                  <c:v>Hombres</c:v>
                </c:pt>
              </c:strCache>
            </c:strRef>
          </c:tx>
          <c:spPr>
            <a:solidFill>
              <a:srgbClr val="4F81BD"/>
            </a:solidFill>
          </c:spPr>
          <c:invertIfNegative val="1"/>
          <c:cat>
            <c:strRef>
              <c:f>'Estadísticas 2017'!$B$7:$B$10</c:f>
              <c:strCache>
                <c:ptCount val="4"/>
                <c:pt idx="0">
                  <c:v>Oficiales de información</c:v>
                </c:pt>
                <c:pt idx="1">
                  <c:v>Responsables de archivo</c:v>
                </c:pt>
                <c:pt idx="2">
                  <c:v>Miembros del concejo municipal</c:v>
                </c:pt>
                <c:pt idx="3">
                  <c:v>Personal administrativo</c:v>
                </c:pt>
              </c:strCache>
            </c:strRef>
          </c:cat>
          <c:val>
            <c:numRef>
              <c:f>'Estadísticas 2017'!$C$7:$C$10</c:f>
              <c:numCache>
                <c:formatCode>General</c:formatCode>
                <c:ptCount val="4"/>
                <c:pt idx="0">
                  <c:v>146</c:v>
                </c:pt>
                <c:pt idx="1">
                  <c:v>46</c:v>
                </c:pt>
                <c:pt idx="2">
                  <c:v>87</c:v>
                </c:pt>
                <c:pt idx="3">
                  <c:v>142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'Estadísticas 2017'!$D$6</c:f>
              <c:strCache>
                <c:ptCount val="1"/>
                <c:pt idx="0">
                  <c:v>Mujeres</c:v>
                </c:pt>
              </c:strCache>
            </c:strRef>
          </c:tx>
          <c:spPr>
            <a:solidFill>
              <a:srgbClr val="C0504D"/>
            </a:solidFill>
          </c:spPr>
          <c:invertIfNegative val="1"/>
          <c:cat>
            <c:strRef>
              <c:f>'Estadísticas 2017'!$B$7:$B$10</c:f>
              <c:strCache>
                <c:ptCount val="4"/>
                <c:pt idx="0">
                  <c:v>Oficiales de información</c:v>
                </c:pt>
                <c:pt idx="1">
                  <c:v>Responsables de archivo</c:v>
                </c:pt>
                <c:pt idx="2">
                  <c:v>Miembros del concejo municipal</c:v>
                </c:pt>
                <c:pt idx="3">
                  <c:v>Personal administrativo</c:v>
                </c:pt>
              </c:strCache>
            </c:strRef>
          </c:cat>
          <c:val>
            <c:numRef>
              <c:f>'Estadísticas 2017'!$D$7:$D$10</c:f>
              <c:numCache>
                <c:formatCode>General</c:formatCode>
                <c:ptCount val="4"/>
                <c:pt idx="0">
                  <c:v>106</c:v>
                </c:pt>
                <c:pt idx="1">
                  <c:v>40</c:v>
                </c:pt>
                <c:pt idx="2">
                  <c:v>36</c:v>
                </c:pt>
                <c:pt idx="3">
                  <c:v>95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21649088"/>
        <c:axId val="321649648"/>
      </c:barChart>
      <c:catAx>
        <c:axId val="321649088"/>
        <c:scaling>
          <c:orientation val="minMax"/>
        </c:scaling>
        <c:delete val="0"/>
        <c:axPos val="b"/>
        <c:numFmt formatCode="General" sourceLinked="1"/>
        <c:majorTickMark val="cross"/>
        <c:minorTickMark val="cross"/>
        <c:tickLblPos val="nextTo"/>
        <c:txPr>
          <a:bodyPr/>
          <a:lstStyle/>
          <a:p>
            <a:pPr lvl="0">
              <a:defRPr sz="900" b="0" i="0">
                <a:solidFill>
                  <a:srgbClr val="595959"/>
                </a:solidFill>
              </a:defRPr>
            </a:pPr>
            <a:endParaRPr lang="es-SV"/>
          </a:p>
        </c:txPr>
        <c:crossAx val="321649648"/>
        <c:crosses val="autoZero"/>
        <c:auto val="1"/>
        <c:lblAlgn val="ctr"/>
        <c:lblOffset val="100"/>
        <c:noMultiLvlLbl val="1"/>
      </c:catAx>
      <c:valAx>
        <c:axId val="321649648"/>
        <c:scaling>
          <c:orientation val="minMax"/>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defRPr>
            </a:pPr>
            <a:endParaRPr lang="es-SV"/>
          </a:p>
        </c:txPr>
        <c:crossAx val="321649088"/>
        <c:crosses val="autoZero"/>
        <c:crossBetween val="between"/>
      </c:valAx>
      <c:spPr>
        <a:solidFill>
          <a:srgbClr val="FFFFFF"/>
        </a:solidFill>
      </c:spPr>
    </c:plotArea>
    <c:legend>
      <c:legendPos val="b"/>
      <c:layout/>
      <c:overlay val="0"/>
      <c:txPr>
        <a:bodyPr/>
        <a:lstStyle/>
        <a:p>
          <a:pPr lvl="0">
            <a:defRPr sz="900">
              <a:solidFill>
                <a:srgbClr val="595959"/>
              </a:solidFill>
            </a:defRPr>
          </a:pPr>
          <a:endParaRPr lang="es-SV"/>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800" b="1">
                <a:solidFill>
                  <a:srgbClr val="000000"/>
                </a:solidFill>
              </a:defRPr>
            </a:pPr>
            <a:r>
              <a:rPr lang="es-SV"/>
              <a:t>Comparativo de jornadas de capacitación desarrolladas por año</a:t>
            </a:r>
          </a:p>
        </c:rich>
      </c:tx>
      <c:layout/>
      <c:overlay val="0"/>
    </c:title>
    <c:autoTitleDeleted val="0"/>
    <c:plotArea>
      <c:layout/>
      <c:areaChart>
        <c:grouping val="stacked"/>
        <c:varyColors val="1"/>
        <c:ser>
          <c:idx val="0"/>
          <c:order val="0"/>
          <c:tx>
            <c:strRef>
              <c:f>'Estadísticas 2017'!$H$76</c:f>
              <c:strCache>
                <c:ptCount val="1"/>
              </c:strCache>
            </c:strRef>
          </c:tx>
          <c:spPr>
            <a:solidFill>
              <a:srgbClr val="3366CC">
                <a:alpha val="30000"/>
              </a:srgbClr>
            </a:solidFill>
            <a:ln w="19050" cmpd="sng">
              <a:solidFill>
                <a:srgbClr val="3366CC"/>
              </a:solidFill>
            </a:ln>
          </c:spPr>
          <c:cat>
            <c:numRef>
              <c:f>'Estadísticas 2017'!$G$77:$G$80</c:f>
              <c:numCache>
                <c:formatCode>General</c:formatCode>
                <c:ptCount val="4"/>
                <c:pt idx="0">
                  <c:v>2014</c:v>
                </c:pt>
                <c:pt idx="1">
                  <c:v>2015</c:v>
                </c:pt>
                <c:pt idx="2">
                  <c:v>2016</c:v>
                </c:pt>
                <c:pt idx="3">
                  <c:v>2017</c:v>
                </c:pt>
              </c:numCache>
            </c:numRef>
          </c:cat>
          <c:val>
            <c:numRef>
              <c:f>'Estadísticas 2017'!$H$77:$H$80</c:f>
              <c:numCache>
                <c:formatCode>General</c:formatCode>
                <c:ptCount val="4"/>
                <c:pt idx="0">
                  <c:v>81</c:v>
                </c:pt>
                <c:pt idx="1">
                  <c:v>112</c:v>
                </c:pt>
                <c:pt idx="2">
                  <c:v>127</c:v>
                </c:pt>
                <c:pt idx="3">
                  <c:v>119</c:v>
                </c:pt>
              </c:numCache>
            </c:numRef>
          </c:val>
        </c:ser>
        <c:dLbls>
          <c:showLegendKey val="0"/>
          <c:showVal val="0"/>
          <c:showCatName val="0"/>
          <c:showSerName val="0"/>
          <c:showPercent val="0"/>
          <c:showBubbleSize val="0"/>
        </c:dLbls>
        <c:axId val="325507888"/>
        <c:axId val="325508448"/>
      </c:areaChart>
      <c:catAx>
        <c:axId val="325507888"/>
        <c:scaling>
          <c:orientation val="minMax"/>
        </c:scaling>
        <c:delete val="0"/>
        <c:axPos val="b"/>
        <c:title>
          <c:tx>
            <c:rich>
              <a:bodyPr/>
              <a:lstStyle/>
              <a:p>
                <a:pPr lvl="0">
                  <a:defRPr b="0"/>
                </a:pPr>
                <a:r>
                  <a:rPr lang="es-SV"/>
                  <a:t>Comparativo de jornadas de capacitación desarrolladas por año</a:t>
                </a:r>
              </a:p>
            </c:rich>
          </c:tx>
          <c:layout/>
          <c:overlay val="0"/>
        </c:title>
        <c:numFmt formatCode="General" sourceLinked="1"/>
        <c:majorTickMark val="cross"/>
        <c:minorTickMark val="cross"/>
        <c:tickLblPos val="nextTo"/>
        <c:txPr>
          <a:bodyPr/>
          <a:lstStyle/>
          <a:p>
            <a:pPr lvl="0">
              <a:defRPr b="0"/>
            </a:pPr>
            <a:endParaRPr lang="es-SV"/>
          </a:p>
        </c:txPr>
        <c:crossAx val="325508448"/>
        <c:crosses val="autoZero"/>
        <c:auto val="1"/>
        <c:lblAlgn val="ctr"/>
        <c:lblOffset val="100"/>
        <c:noMultiLvlLbl val="1"/>
      </c:catAx>
      <c:valAx>
        <c:axId val="325508448"/>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pPr>
            <a:endParaRPr lang="es-SV"/>
          </a:p>
        </c:txPr>
        <c:crossAx val="325507888"/>
        <c:crosses val="autoZero"/>
        <c:crossBetween val="midCat"/>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i="0">
                <a:solidFill>
                  <a:srgbClr val="595959"/>
                </a:solidFill>
              </a:defRPr>
            </a:pPr>
            <a:r>
              <a:rPr lang="es-SV"/>
              <a:t>Cantidad de servidores públicos capacitados en el gobierno central y las autónomas</a:t>
            </a:r>
          </a:p>
        </c:rich>
      </c:tx>
      <c:layout/>
      <c:overlay val="0"/>
    </c:title>
    <c:autoTitleDeleted val="0"/>
    <c:plotArea>
      <c:layout/>
      <c:barChart>
        <c:barDir val="col"/>
        <c:grouping val="clustered"/>
        <c:varyColors val="1"/>
        <c:ser>
          <c:idx val="0"/>
          <c:order val="0"/>
          <c:tx>
            <c:strRef>
              <c:f>'Estadísticas 2017'!$H$6</c:f>
              <c:strCache>
                <c:ptCount val="1"/>
                <c:pt idx="0">
                  <c:v>Hombres</c:v>
                </c:pt>
              </c:strCache>
            </c:strRef>
          </c:tx>
          <c:spPr>
            <a:solidFill>
              <a:srgbClr val="4F81BD"/>
            </a:solidFill>
          </c:spPr>
          <c:invertIfNegative val="1"/>
          <c:cat>
            <c:strRef>
              <c:f>'Estadísticas 2017'!$G$7:$G$9</c:f>
              <c:strCache>
                <c:ptCount val="3"/>
                <c:pt idx="0">
                  <c:v>Oficiales de información</c:v>
                </c:pt>
                <c:pt idx="1">
                  <c:v>Responsables de archivo</c:v>
                </c:pt>
                <c:pt idx="2">
                  <c:v>Personal administrativo</c:v>
                </c:pt>
              </c:strCache>
            </c:strRef>
          </c:cat>
          <c:val>
            <c:numRef>
              <c:f>'Estadísticas 2017'!$H$7:$H$9</c:f>
              <c:numCache>
                <c:formatCode>General</c:formatCode>
                <c:ptCount val="3"/>
                <c:pt idx="0">
                  <c:v>44</c:v>
                </c:pt>
                <c:pt idx="1">
                  <c:v>62</c:v>
                </c:pt>
                <c:pt idx="2">
                  <c:v>571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'Estadísticas 2017'!$I$6</c:f>
              <c:strCache>
                <c:ptCount val="1"/>
                <c:pt idx="0">
                  <c:v>Mujeres</c:v>
                </c:pt>
              </c:strCache>
            </c:strRef>
          </c:tx>
          <c:spPr>
            <a:solidFill>
              <a:srgbClr val="C0504D"/>
            </a:solidFill>
          </c:spPr>
          <c:invertIfNegative val="1"/>
          <c:cat>
            <c:strRef>
              <c:f>'Estadísticas 2017'!$G$7:$G$9</c:f>
              <c:strCache>
                <c:ptCount val="3"/>
                <c:pt idx="0">
                  <c:v>Oficiales de información</c:v>
                </c:pt>
                <c:pt idx="1">
                  <c:v>Responsables de archivo</c:v>
                </c:pt>
                <c:pt idx="2">
                  <c:v>Personal administrativo</c:v>
                </c:pt>
              </c:strCache>
            </c:strRef>
          </c:cat>
          <c:val>
            <c:numRef>
              <c:f>'Estadísticas 2017'!$I$7:$I$9</c:f>
              <c:numCache>
                <c:formatCode>General</c:formatCode>
                <c:ptCount val="3"/>
                <c:pt idx="0">
                  <c:v>75</c:v>
                </c:pt>
                <c:pt idx="1">
                  <c:v>68</c:v>
                </c:pt>
                <c:pt idx="2">
                  <c:v>686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21411456"/>
        <c:axId val="321412016"/>
      </c:barChart>
      <c:catAx>
        <c:axId val="321411456"/>
        <c:scaling>
          <c:orientation val="minMax"/>
        </c:scaling>
        <c:delete val="0"/>
        <c:axPos val="b"/>
        <c:numFmt formatCode="General" sourceLinked="1"/>
        <c:majorTickMark val="cross"/>
        <c:minorTickMark val="cross"/>
        <c:tickLblPos val="nextTo"/>
        <c:txPr>
          <a:bodyPr/>
          <a:lstStyle/>
          <a:p>
            <a:pPr lvl="0">
              <a:defRPr sz="900" b="0" i="0">
                <a:solidFill>
                  <a:srgbClr val="595959"/>
                </a:solidFill>
              </a:defRPr>
            </a:pPr>
            <a:endParaRPr lang="es-SV"/>
          </a:p>
        </c:txPr>
        <c:crossAx val="321412016"/>
        <c:crosses val="autoZero"/>
        <c:auto val="1"/>
        <c:lblAlgn val="ctr"/>
        <c:lblOffset val="100"/>
        <c:noMultiLvlLbl val="1"/>
      </c:catAx>
      <c:valAx>
        <c:axId val="321412016"/>
        <c:scaling>
          <c:orientation val="minMax"/>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defRPr>
            </a:pPr>
            <a:endParaRPr lang="es-SV"/>
          </a:p>
        </c:txPr>
        <c:crossAx val="321411456"/>
        <c:crosses val="autoZero"/>
        <c:crossBetween val="between"/>
      </c:valAx>
      <c:spPr>
        <a:solidFill>
          <a:srgbClr val="FFFFFF"/>
        </a:solidFill>
      </c:spPr>
    </c:plotArea>
    <c:legend>
      <c:legendPos val="b"/>
      <c:layout/>
      <c:overlay val="0"/>
      <c:txPr>
        <a:bodyPr/>
        <a:lstStyle/>
        <a:p>
          <a:pPr lvl="0">
            <a:defRPr sz="900">
              <a:solidFill>
                <a:srgbClr val="595959"/>
              </a:solidFill>
            </a:defRPr>
          </a:pPr>
          <a:endParaRPr lang="es-SV"/>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i="0">
                <a:solidFill>
                  <a:srgbClr val="595959"/>
                </a:solidFill>
              </a:defRPr>
            </a:pPr>
            <a:r>
              <a:rPr lang="es-SV"/>
              <a:t>Cantidad de personas de la sociedad civil capacitados</a:t>
            </a:r>
          </a:p>
        </c:rich>
      </c:tx>
      <c:layout/>
      <c:overlay val="0"/>
    </c:title>
    <c:autoTitleDeleted val="0"/>
    <c:plotArea>
      <c:layout/>
      <c:barChart>
        <c:barDir val="bar"/>
        <c:grouping val="clustered"/>
        <c:varyColors val="1"/>
        <c:ser>
          <c:idx val="0"/>
          <c:order val="0"/>
          <c:tx>
            <c:strRef>
              <c:f>'Estadísticas 2017'!$M$6</c:f>
              <c:strCache>
                <c:ptCount val="1"/>
                <c:pt idx="0">
                  <c:v>Hombres</c:v>
                </c:pt>
              </c:strCache>
            </c:strRef>
          </c:tx>
          <c:spPr>
            <a:solidFill>
              <a:srgbClr val="4F81BD"/>
            </a:solidFill>
          </c:spPr>
          <c:invertIfNegative val="1"/>
          <c:cat>
            <c:strRef>
              <c:f>'Estadísticas 2017'!$L$7:$L$13</c:f>
              <c:strCache>
                <c:ptCount val="7"/>
                <c:pt idx="0">
                  <c:v>ONG´s</c:v>
                </c:pt>
                <c:pt idx="1">
                  <c:v>Líderes comunales y miembros de Adescos</c:v>
                </c:pt>
                <c:pt idx="2">
                  <c:v>Comunicadores sociales y periodistas</c:v>
                </c:pt>
                <c:pt idx="3">
                  <c:v>Empresa privada</c:v>
                </c:pt>
                <c:pt idx="4">
                  <c:v>Partidos políticos</c:v>
                </c:pt>
                <c:pt idx="5">
                  <c:v>Comunidad LGTBI</c:v>
                </c:pt>
                <c:pt idx="6">
                  <c:v>Sociedad civil en general</c:v>
                </c:pt>
              </c:strCache>
            </c:strRef>
          </c:cat>
          <c:val>
            <c:numRef>
              <c:f>'Estadísticas 2017'!$M$7:$M$13</c:f>
              <c:numCache>
                <c:formatCode>General</c:formatCode>
                <c:ptCount val="7"/>
                <c:pt idx="0">
                  <c:v>33</c:v>
                </c:pt>
                <c:pt idx="1">
                  <c:v>9</c:v>
                </c:pt>
                <c:pt idx="2">
                  <c:v>25</c:v>
                </c:pt>
                <c:pt idx="3">
                  <c:v>0</c:v>
                </c:pt>
                <c:pt idx="4">
                  <c:v>60</c:v>
                </c:pt>
                <c:pt idx="5">
                  <c:v>0</c:v>
                </c:pt>
                <c:pt idx="6">
                  <c:v>20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'Estadísticas 2017'!$N$6</c:f>
              <c:strCache>
                <c:ptCount val="1"/>
                <c:pt idx="0">
                  <c:v>Mujeres</c:v>
                </c:pt>
              </c:strCache>
            </c:strRef>
          </c:tx>
          <c:spPr>
            <a:solidFill>
              <a:srgbClr val="C0504D"/>
            </a:solidFill>
          </c:spPr>
          <c:invertIfNegative val="1"/>
          <c:cat>
            <c:strRef>
              <c:f>'Estadísticas 2017'!$L$7:$L$13</c:f>
              <c:strCache>
                <c:ptCount val="7"/>
                <c:pt idx="0">
                  <c:v>ONG´s</c:v>
                </c:pt>
                <c:pt idx="1">
                  <c:v>Líderes comunales y miembros de Adescos</c:v>
                </c:pt>
                <c:pt idx="2">
                  <c:v>Comunicadores sociales y periodistas</c:v>
                </c:pt>
                <c:pt idx="3">
                  <c:v>Empresa privada</c:v>
                </c:pt>
                <c:pt idx="4">
                  <c:v>Partidos políticos</c:v>
                </c:pt>
                <c:pt idx="5">
                  <c:v>Comunidad LGTBI</c:v>
                </c:pt>
                <c:pt idx="6">
                  <c:v>Sociedad civil en general</c:v>
                </c:pt>
              </c:strCache>
            </c:strRef>
          </c:cat>
          <c:val>
            <c:numRef>
              <c:f>'Estadísticas 2017'!$N$7:$N$13</c:f>
              <c:numCache>
                <c:formatCode>General</c:formatCode>
                <c:ptCount val="7"/>
                <c:pt idx="0">
                  <c:v>51</c:v>
                </c:pt>
                <c:pt idx="1">
                  <c:v>5</c:v>
                </c:pt>
                <c:pt idx="2">
                  <c:v>8</c:v>
                </c:pt>
                <c:pt idx="3">
                  <c:v>0</c:v>
                </c:pt>
                <c:pt idx="4">
                  <c:v>39</c:v>
                </c:pt>
                <c:pt idx="5">
                  <c:v>0</c:v>
                </c:pt>
                <c:pt idx="6">
                  <c:v>24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21415376"/>
        <c:axId val="321415936"/>
      </c:barChart>
      <c:catAx>
        <c:axId val="321415376"/>
        <c:scaling>
          <c:orientation val="maxMin"/>
        </c:scaling>
        <c:delete val="0"/>
        <c:axPos val="l"/>
        <c:numFmt formatCode="General" sourceLinked="1"/>
        <c:majorTickMark val="cross"/>
        <c:minorTickMark val="cross"/>
        <c:tickLblPos val="nextTo"/>
        <c:txPr>
          <a:bodyPr/>
          <a:lstStyle/>
          <a:p>
            <a:pPr lvl="0">
              <a:defRPr sz="900" b="0" i="0">
                <a:solidFill>
                  <a:srgbClr val="595959"/>
                </a:solidFill>
              </a:defRPr>
            </a:pPr>
            <a:endParaRPr lang="es-SV"/>
          </a:p>
        </c:txPr>
        <c:crossAx val="321415936"/>
        <c:crosses val="autoZero"/>
        <c:auto val="1"/>
        <c:lblAlgn val="ctr"/>
        <c:lblOffset val="100"/>
        <c:noMultiLvlLbl val="1"/>
      </c:catAx>
      <c:valAx>
        <c:axId val="321415936"/>
        <c:scaling>
          <c:orientation val="minMax"/>
        </c:scaling>
        <c:delete val="0"/>
        <c:axPos val="b"/>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defRPr>
            </a:pPr>
            <a:endParaRPr lang="es-SV"/>
          </a:p>
        </c:txPr>
        <c:crossAx val="321415376"/>
        <c:crosses val="max"/>
        <c:crossBetween val="between"/>
      </c:valAx>
      <c:spPr>
        <a:solidFill>
          <a:srgbClr val="FFFFFF"/>
        </a:solidFill>
      </c:spPr>
    </c:plotArea>
    <c:legend>
      <c:legendPos val="b"/>
      <c:layout/>
      <c:overlay val="0"/>
      <c:txPr>
        <a:bodyPr/>
        <a:lstStyle/>
        <a:p>
          <a:pPr lvl="0">
            <a:defRPr sz="900">
              <a:solidFill>
                <a:srgbClr val="595959"/>
              </a:solidFill>
            </a:defRPr>
          </a:pPr>
          <a:endParaRPr lang="es-SV"/>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i="0">
                <a:solidFill>
                  <a:srgbClr val="595959"/>
                </a:solidFill>
              </a:defRPr>
            </a:pPr>
            <a:r>
              <a:rPr lang="es-SV"/>
              <a:t>Cantidad de personas capacitadas por sector</a:t>
            </a:r>
          </a:p>
        </c:rich>
      </c:tx>
      <c:layout/>
      <c:overlay val="0"/>
    </c:title>
    <c:autoTitleDeleted val="0"/>
    <c:view3D>
      <c:rotX val="50"/>
      <c:rotY val="0"/>
      <c:rAngAx val="1"/>
    </c:view3D>
    <c:floor>
      <c:thickness val="0"/>
    </c:floor>
    <c:sideWall>
      <c:thickness val="0"/>
    </c:sideWall>
    <c:backWall>
      <c:thickness val="0"/>
    </c:backWall>
    <c:plotArea>
      <c:layout>
        <c:manualLayout>
          <c:xMode val="edge"/>
          <c:yMode val="edge"/>
          <c:x val="5.9259266535803476E-2"/>
          <c:y val="0.14370889075758733"/>
          <c:w val="0.903313828283689"/>
          <c:h val="0.43076871038267972"/>
        </c:manualLayout>
      </c:layout>
      <c:pie3DChart>
        <c:varyColors val="1"/>
        <c:ser>
          <c:idx val="0"/>
          <c:order val="0"/>
          <c:dPt>
            <c:idx val="0"/>
            <c:bubble3D val="0"/>
            <c:spPr>
              <a:solidFill>
                <a:srgbClr val="4F81BD"/>
              </a:solidFill>
            </c:spPr>
          </c:dPt>
          <c:dPt>
            <c:idx val="1"/>
            <c:bubble3D val="0"/>
            <c:spPr>
              <a:solidFill>
                <a:srgbClr val="C0504D"/>
              </a:solidFill>
            </c:spPr>
          </c:dPt>
          <c:dPt>
            <c:idx val="2"/>
            <c:bubble3D val="0"/>
            <c:spPr>
              <a:solidFill>
                <a:srgbClr val="9BBB59"/>
              </a:solidFill>
            </c:spPr>
          </c:dPt>
          <c:dPt>
            <c:idx val="3"/>
            <c:bubble3D val="0"/>
            <c:spPr>
              <a:solidFill>
                <a:srgbClr val="8064A2"/>
              </a:solidFill>
            </c:spPr>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'Estadísticas 2017'!$B$53:$B$56</c:f>
              <c:strCache>
                <c:ptCount val="4"/>
                <c:pt idx="0">
                  <c:v>Servidores públicos y funcionarios de municipalidades</c:v>
                </c:pt>
                <c:pt idx="1">
                  <c:v>Servidores públicos de gobierno central y autónomas</c:v>
                </c:pt>
                <c:pt idx="2">
                  <c:v>Sociedad civil en general</c:v>
                </c:pt>
                <c:pt idx="3">
                  <c:v>Sector educativo (público y privado)</c:v>
                </c:pt>
              </c:strCache>
            </c:strRef>
          </c:cat>
          <c:val>
            <c:numRef>
              <c:f>'Estadísticas 2017'!$E$53:$E$56</c:f>
              <c:numCache>
                <c:formatCode>General</c:formatCode>
                <c:ptCount val="4"/>
                <c:pt idx="0">
                  <c:v>698</c:v>
                </c:pt>
                <c:pt idx="1">
                  <c:v>1506</c:v>
                </c:pt>
                <c:pt idx="2">
                  <c:v>274</c:v>
                </c:pt>
                <c:pt idx="3">
                  <c:v>1199</c:v>
                </c:pt>
              </c:numCache>
            </c:numRef>
          </c:val>
        </c:ser>
        <c:dLbls>
          <c:showLegendKey val="0"/>
          <c:showVal val="0"/>
          <c:showCatName val="0"/>
          <c:showSerName val="0"/>
          <c:showPercent val="0"/>
          <c:showBubbleSize val="0"/>
          <c:showLeaderLines val="1"/>
        </c:dLbls>
      </c:pie3DChart>
      <c:spPr>
        <a:solidFill>
          <a:srgbClr val="FFFFFF"/>
        </a:solidFill>
      </c:spPr>
    </c:plotArea>
    <c:legend>
      <c:legendPos val="b"/>
      <c:layout/>
      <c:overlay val="0"/>
      <c:txPr>
        <a:bodyPr/>
        <a:lstStyle/>
        <a:p>
          <a:pPr lvl="0">
            <a:defRPr sz="1400">
              <a:solidFill>
                <a:srgbClr val="595959"/>
              </a:solidFill>
            </a:defRPr>
          </a:pPr>
          <a:endParaRPr lang="es-SV"/>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i="0">
                <a:solidFill>
                  <a:srgbClr val="595959"/>
                </a:solidFill>
              </a:defRPr>
            </a:pPr>
            <a:r>
              <a:rPr lang="es-SV"/>
              <a:t>Cantidad de personas capacitadas por sexo</a:t>
            </a:r>
          </a:p>
        </c:rich>
      </c:tx>
      <c:layout/>
      <c:overlay val="0"/>
    </c:title>
    <c:autoTitleDeleted val="0"/>
    <c:plotArea>
      <c:layout/>
      <c:barChart>
        <c:barDir val="bar"/>
        <c:grouping val="stacked"/>
        <c:varyColors val="1"/>
        <c:ser>
          <c:idx val="0"/>
          <c:order val="0"/>
          <c:tx>
            <c:strRef>
              <c:f>'Estadísticas 2017'!$C$52</c:f>
              <c:strCache>
                <c:ptCount val="1"/>
                <c:pt idx="0">
                  <c:v>Hombres</c:v>
                </c:pt>
              </c:strCache>
            </c:strRef>
          </c:tx>
          <c:spPr>
            <a:solidFill>
              <a:srgbClr val="C0504D"/>
            </a:solidFill>
          </c:spPr>
          <c:invertIfNegative val="1"/>
          <c:cat>
            <c:strRef>
              <c:f>'Estadísticas 2017'!$B$53:$B$56</c:f>
              <c:strCache>
                <c:ptCount val="4"/>
                <c:pt idx="0">
                  <c:v>Servidores públicos y funcionarios de municipalidades</c:v>
                </c:pt>
                <c:pt idx="1">
                  <c:v>Servidores públicos de gobierno central y autónomas</c:v>
                </c:pt>
                <c:pt idx="2">
                  <c:v>Sociedad civil en general</c:v>
                </c:pt>
                <c:pt idx="3">
                  <c:v>Sector educativo (público y privado)</c:v>
                </c:pt>
              </c:strCache>
            </c:strRef>
          </c:cat>
          <c:val>
            <c:numRef>
              <c:f>'Estadísticas 2017'!$C$53:$C$56</c:f>
              <c:numCache>
                <c:formatCode>General</c:formatCode>
                <c:ptCount val="4"/>
                <c:pt idx="0">
                  <c:v>421</c:v>
                </c:pt>
                <c:pt idx="1">
                  <c:v>677</c:v>
                </c:pt>
                <c:pt idx="2">
                  <c:v>147</c:v>
                </c:pt>
                <c:pt idx="3">
                  <c:v>455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'Estadísticas 2017'!$D$52</c:f>
              <c:strCache>
                <c:ptCount val="1"/>
                <c:pt idx="0">
                  <c:v>Mujeres</c:v>
                </c:pt>
              </c:strCache>
            </c:strRef>
          </c:tx>
          <c:spPr>
            <a:solidFill>
              <a:srgbClr val="9BBB59"/>
            </a:solidFill>
          </c:spPr>
          <c:invertIfNegative val="1"/>
          <c:cat>
            <c:strRef>
              <c:f>'Estadísticas 2017'!$B$53:$B$56</c:f>
              <c:strCache>
                <c:ptCount val="4"/>
                <c:pt idx="0">
                  <c:v>Servidores públicos y funcionarios de municipalidades</c:v>
                </c:pt>
                <c:pt idx="1">
                  <c:v>Servidores públicos de gobierno central y autónomas</c:v>
                </c:pt>
                <c:pt idx="2">
                  <c:v>Sociedad civil en general</c:v>
                </c:pt>
                <c:pt idx="3">
                  <c:v>Sector educativo (público y privado)</c:v>
                </c:pt>
              </c:strCache>
            </c:strRef>
          </c:cat>
          <c:val>
            <c:numRef>
              <c:f>'Estadísticas 2017'!$D$53:$D$56</c:f>
              <c:numCache>
                <c:formatCode>General</c:formatCode>
                <c:ptCount val="4"/>
                <c:pt idx="0">
                  <c:v>277</c:v>
                </c:pt>
                <c:pt idx="1">
                  <c:v>829</c:v>
                </c:pt>
                <c:pt idx="2">
                  <c:v>127</c:v>
                </c:pt>
                <c:pt idx="3">
                  <c:v>744</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overlap val="100"/>
        <c:axId val="324771184"/>
        <c:axId val="324771744"/>
      </c:barChart>
      <c:catAx>
        <c:axId val="324771184"/>
        <c:scaling>
          <c:orientation val="maxMin"/>
        </c:scaling>
        <c:delete val="0"/>
        <c:axPos val="l"/>
        <c:numFmt formatCode="General" sourceLinked="1"/>
        <c:majorTickMark val="cross"/>
        <c:minorTickMark val="cross"/>
        <c:tickLblPos val="nextTo"/>
        <c:txPr>
          <a:bodyPr/>
          <a:lstStyle/>
          <a:p>
            <a:pPr lvl="0">
              <a:defRPr sz="900" b="0" i="0">
                <a:solidFill>
                  <a:srgbClr val="595959"/>
                </a:solidFill>
              </a:defRPr>
            </a:pPr>
            <a:endParaRPr lang="es-SV"/>
          </a:p>
        </c:txPr>
        <c:crossAx val="324771744"/>
        <c:crosses val="autoZero"/>
        <c:auto val="1"/>
        <c:lblAlgn val="ctr"/>
        <c:lblOffset val="100"/>
        <c:noMultiLvlLbl val="1"/>
      </c:catAx>
      <c:valAx>
        <c:axId val="324771744"/>
        <c:scaling>
          <c:orientation val="minMax"/>
        </c:scaling>
        <c:delete val="0"/>
        <c:axPos val="b"/>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defRPr>
            </a:pPr>
            <a:endParaRPr lang="es-SV"/>
          </a:p>
        </c:txPr>
        <c:crossAx val="324771184"/>
        <c:crosses val="max"/>
        <c:crossBetween val="between"/>
      </c:valAx>
      <c:spPr>
        <a:solidFill>
          <a:srgbClr val="FFFFFF"/>
        </a:solidFill>
      </c:spPr>
    </c:plotArea>
    <c:legend>
      <c:legendPos val="b"/>
      <c:layout/>
      <c:overlay val="0"/>
      <c:txPr>
        <a:bodyPr/>
        <a:lstStyle/>
        <a:p>
          <a:pPr lvl="0">
            <a:defRPr sz="900">
              <a:solidFill>
                <a:srgbClr val="595959"/>
              </a:solidFill>
            </a:defRPr>
          </a:pPr>
          <a:endParaRPr lang="es-SV"/>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solidFill>
              <a:srgbClr val="4F81BD"/>
            </a:solidFill>
          </c:spPr>
          <c:invertIfNegative val="1"/>
          <c:cat>
            <c:strRef>
              <c:f>'Estadísticas 2017'!$L$38:$L$43</c:f>
              <c:strCache>
                <c:ptCount val="6"/>
                <c:pt idx="0">
                  <c:v>10-20</c:v>
                </c:pt>
                <c:pt idx="1">
                  <c:v>21-30</c:v>
                </c:pt>
                <c:pt idx="2">
                  <c:v>31-40</c:v>
                </c:pt>
                <c:pt idx="3">
                  <c:v>41-50</c:v>
                </c:pt>
                <c:pt idx="4">
                  <c:v>51-60</c:v>
                </c:pt>
                <c:pt idx="5">
                  <c:v>61-más</c:v>
                </c:pt>
              </c:strCache>
            </c:strRef>
          </c:cat>
          <c:val>
            <c:numRef>
              <c:f>'Estadísticas 2017'!$N$38:$N$43</c:f>
              <c:numCache>
                <c:formatCode>0.0%</c:formatCode>
                <c:ptCount val="6"/>
                <c:pt idx="0">
                  <c:v>0.14891944990176817</c:v>
                </c:pt>
                <c:pt idx="1">
                  <c:v>0.26601178781925344</c:v>
                </c:pt>
                <c:pt idx="2">
                  <c:v>0.21296660117878194</c:v>
                </c:pt>
                <c:pt idx="3">
                  <c:v>0.206286836935167</c:v>
                </c:pt>
                <c:pt idx="4">
                  <c:v>0.12888015717092338</c:v>
                </c:pt>
                <c:pt idx="5">
                  <c:v>3.6935166994106088E-2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25353488"/>
        <c:axId val="325354048"/>
      </c:barChart>
      <c:catAx>
        <c:axId val="325353488"/>
        <c:scaling>
          <c:orientation val="minMax"/>
        </c:scaling>
        <c:delete val="0"/>
        <c:axPos val="b"/>
        <c:numFmt formatCode="General" sourceLinked="1"/>
        <c:majorTickMark val="cross"/>
        <c:minorTickMark val="cross"/>
        <c:tickLblPos val="nextTo"/>
        <c:txPr>
          <a:bodyPr/>
          <a:lstStyle/>
          <a:p>
            <a:pPr lvl="0">
              <a:defRPr sz="900" b="0" i="0">
                <a:solidFill>
                  <a:srgbClr val="595959"/>
                </a:solidFill>
              </a:defRPr>
            </a:pPr>
            <a:endParaRPr lang="es-SV"/>
          </a:p>
        </c:txPr>
        <c:crossAx val="325354048"/>
        <c:crosses val="autoZero"/>
        <c:auto val="1"/>
        <c:lblAlgn val="ctr"/>
        <c:lblOffset val="100"/>
        <c:noMultiLvlLbl val="1"/>
      </c:catAx>
      <c:valAx>
        <c:axId val="325354048"/>
        <c:scaling>
          <c:orientation val="minMax"/>
        </c:scaling>
        <c:delete val="0"/>
        <c:axPos val="l"/>
        <c:majorGridlines>
          <c:spPr>
            <a:ln>
              <a:solidFill>
                <a:srgbClr val="D9D9D9"/>
              </a:solidFill>
            </a:ln>
          </c:spPr>
        </c:majorGridlines>
        <c:numFmt formatCode="0.0%" sourceLinked="1"/>
        <c:majorTickMark val="cross"/>
        <c:minorTickMark val="cross"/>
        <c:tickLblPos val="nextTo"/>
        <c:spPr>
          <a:ln w="47625">
            <a:noFill/>
          </a:ln>
        </c:spPr>
        <c:txPr>
          <a:bodyPr/>
          <a:lstStyle/>
          <a:p>
            <a:pPr lvl="0">
              <a:defRPr sz="900" b="0" i="0">
                <a:solidFill>
                  <a:srgbClr val="595959"/>
                </a:solidFill>
              </a:defRPr>
            </a:pPr>
            <a:endParaRPr lang="es-SV"/>
          </a:p>
        </c:txPr>
        <c:crossAx val="325353488"/>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600" b="1" i="0">
                <a:solidFill>
                  <a:srgbClr val="595959"/>
                </a:solidFill>
              </a:defRPr>
            </a:pPr>
            <a:r>
              <a:rPr lang="es-SV"/>
              <a:t>Cantidad de estudiantes y docentes capacitados</a:t>
            </a:r>
          </a:p>
        </c:rich>
      </c:tx>
      <c:layout/>
      <c:overlay val="0"/>
    </c:title>
    <c:autoTitleDeleted val="0"/>
    <c:plotArea>
      <c:layout/>
      <c:barChart>
        <c:barDir val="bar"/>
        <c:grouping val="clustered"/>
        <c:varyColors val="1"/>
        <c:ser>
          <c:idx val="0"/>
          <c:order val="0"/>
          <c:tx>
            <c:strRef>
              <c:f>'Estadísticas 2017'!$C$34</c:f>
              <c:strCache>
                <c:ptCount val="1"/>
                <c:pt idx="0">
                  <c:v>Hombres</c:v>
                </c:pt>
              </c:strCache>
            </c:strRef>
          </c:tx>
          <c:spPr>
            <a:solidFill>
              <a:srgbClr val="4F81BD"/>
            </a:solidFill>
          </c:spPr>
          <c:invertIfNegative val="1"/>
          <c:cat>
            <c:strRef>
              <c:f>'Estadísticas 2017'!$B$35:$B$36</c:f>
              <c:strCache>
                <c:ptCount val="2"/>
                <c:pt idx="0">
                  <c:v>Sector educativo público</c:v>
                </c:pt>
                <c:pt idx="1">
                  <c:v>Sector educativo privado</c:v>
                </c:pt>
              </c:strCache>
            </c:strRef>
          </c:cat>
          <c:val>
            <c:numRef>
              <c:f>'Estadísticas 2017'!$C$35:$C$36</c:f>
              <c:numCache>
                <c:formatCode>General</c:formatCode>
                <c:ptCount val="2"/>
                <c:pt idx="0">
                  <c:v>259</c:v>
                </c:pt>
                <c:pt idx="1">
                  <c:v>196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'Estadísticas 2017'!$D$34</c:f>
              <c:strCache>
                <c:ptCount val="1"/>
                <c:pt idx="0">
                  <c:v>Mujeres</c:v>
                </c:pt>
              </c:strCache>
            </c:strRef>
          </c:tx>
          <c:spPr>
            <a:solidFill>
              <a:srgbClr val="C0504D"/>
            </a:solidFill>
          </c:spPr>
          <c:invertIfNegative val="1"/>
          <c:cat>
            <c:strRef>
              <c:f>'Estadísticas 2017'!$B$35:$B$36</c:f>
              <c:strCache>
                <c:ptCount val="2"/>
                <c:pt idx="0">
                  <c:v>Sector educativo público</c:v>
                </c:pt>
                <c:pt idx="1">
                  <c:v>Sector educativo privado</c:v>
                </c:pt>
              </c:strCache>
            </c:strRef>
          </c:cat>
          <c:val>
            <c:numRef>
              <c:f>'Estadísticas 2017'!$D$35:$D$36</c:f>
              <c:numCache>
                <c:formatCode>General</c:formatCode>
                <c:ptCount val="2"/>
                <c:pt idx="0">
                  <c:v>394</c:v>
                </c:pt>
                <c:pt idx="1">
                  <c:v>350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25356848"/>
        <c:axId val="325357408"/>
      </c:barChart>
      <c:catAx>
        <c:axId val="325356848"/>
        <c:scaling>
          <c:orientation val="maxMin"/>
        </c:scaling>
        <c:delete val="0"/>
        <c:axPos val="l"/>
        <c:numFmt formatCode="General" sourceLinked="1"/>
        <c:majorTickMark val="cross"/>
        <c:minorTickMark val="cross"/>
        <c:tickLblPos val="nextTo"/>
        <c:txPr>
          <a:bodyPr/>
          <a:lstStyle/>
          <a:p>
            <a:pPr lvl="0">
              <a:defRPr sz="900" b="0" i="0">
                <a:solidFill>
                  <a:srgbClr val="595959"/>
                </a:solidFill>
              </a:defRPr>
            </a:pPr>
            <a:endParaRPr lang="es-SV"/>
          </a:p>
        </c:txPr>
        <c:crossAx val="325357408"/>
        <c:crosses val="autoZero"/>
        <c:auto val="1"/>
        <c:lblAlgn val="ctr"/>
        <c:lblOffset val="100"/>
        <c:noMultiLvlLbl val="1"/>
      </c:catAx>
      <c:valAx>
        <c:axId val="325357408"/>
        <c:scaling>
          <c:orientation val="minMax"/>
        </c:scaling>
        <c:delete val="0"/>
        <c:axPos val="b"/>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defRPr>
            </a:pPr>
            <a:endParaRPr lang="es-SV"/>
          </a:p>
        </c:txPr>
        <c:crossAx val="325356848"/>
        <c:crosses val="max"/>
        <c:crossBetween val="between"/>
      </c:valAx>
      <c:spPr>
        <a:solidFill>
          <a:srgbClr val="FFFFFF"/>
        </a:solidFill>
      </c:spPr>
    </c:plotArea>
    <c:legend>
      <c:legendPos val="b"/>
      <c:layout/>
      <c:overlay val="0"/>
      <c:txPr>
        <a:bodyPr/>
        <a:lstStyle/>
        <a:p>
          <a:pPr lvl="0">
            <a:defRPr sz="900">
              <a:solidFill>
                <a:srgbClr val="595959"/>
              </a:solidFill>
            </a:defRPr>
          </a:pPr>
          <a:endParaRPr lang="es-SV"/>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600" b="1" i="0">
                <a:solidFill>
                  <a:srgbClr val="595959"/>
                </a:solidFill>
              </a:defRPr>
            </a:pPr>
            <a:r>
              <a:rPr lang="es-SV"/>
              <a:t>Cantidad de personas capacitadas en modalidad virtual</a:t>
            </a:r>
          </a:p>
        </c:rich>
      </c:tx>
      <c:layout/>
      <c:overlay val="0"/>
    </c:title>
    <c:autoTitleDeleted val="0"/>
    <c:plotArea>
      <c:layout/>
      <c:barChart>
        <c:barDir val="bar"/>
        <c:grouping val="clustered"/>
        <c:varyColors val="1"/>
        <c:ser>
          <c:idx val="0"/>
          <c:order val="0"/>
          <c:tx>
            <c:strRef>
              <c:f>'Estadísticas 2017'!$M$60</c:f>
              <c:strCache>
                <c:ptCount val="1"/>
                <c:pt idx="0">
                  <c:v>Total</c:v>
                </c:pt>
              </c:strCache>
            </c:strRef>
          </c:tx>
          <c:spPr>
            <a:solidFill>
              <a:srgbClr val="4F81BD"/>
            </a:solidFill>
          </c:spPr>
          <c:invertIfNegative val="1"/>
          <c:cat>
            <c:strRef>
              <c:f>'Estadísticas 2017'!$L$61:$L$63</c:f>
              <c:strCache>
                <c:ptCount val="3"/>
                <c:pt idx="0">
                  <c:v>Módulo de capacitación virtual para el conocimiento y divulgación de la LAIP</c:v>
                </c:pt>
                <c:pt idx="1">
                  <c:v>Curso preparatorio sobre la LAIP para oficiales de información</c:v>
                </c:pt>
                <c:pt idx="2">
                  <c:v>Curso básico de archivística y gestión documental</c:v>
                </c:pt>
              </c:strCache>
            </c:strRef>
          </c:cat>
          <c:val>
            <c:numRef>
              <c:f>'Estadísticas 2017'!$M$61:$M$63</c:f>
              <c:numCache>
                <c:formatCode>General</c:formatCode>
                <c:ptCount val="3"/>
                <c:pt idx="0">
                  <c:v>243</c:v>
                </c:pt>
                <c:pt idx="1">
                  <c:v>29</c:v>
                </c:pt>
                <c:pt idx="2">
                  <c:v>37</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25360208"/>
        <c:axId val="325360768"/>
      </c:barChart>
      <c:catAx>
        <c:axId val="325360208"/>
        <c:scaling>
          <c:orientation val="maxMin"/>
        </c:scaling>
        <c:delete val="0"/>
        <c:axPos val="l"/>
        <c:numFmt formatCode="General" sourceLinked="1"/>
        <c:majorTickMark val="cross"/>
        <c:minorTickMark val="cross"/>
        <c:tickLblPos val="nextTo"/>
        <c:txPr>
          <a:bodyPr/>
          <a:lstStyle/>
          <a:p>
            <a:pPr lvl="0">
              <a:defRPr sz="900" b="0" i="0">
                <a:solidFill>
                  <a:srgbClr val="595959"/>
                </a:solidFill>
              </a:defRPr>
            </a:pPr>
            <a:endParaRPr lang="es-SV"/>
          </a:p>
        </c:txPr>
        <c:crossAx val="325360768"/>
        <c:crosses val="autoZero"/>
        <c:auto val="1"/>
        <c:lblAlgn val="ctr"/>
        <c:lblOffset val="100"/>
        <c:noMultiLvlLbl val="1"/>
      </c:catAx>
      <c:valAx>
        <c:axId val="325360768"/>
        <c:scaling>
          <c:orientation val="minMax"/>
        </c:scaling>
        <c:delete val="0"/>
        <c:axPos val="b"/>
        <c:majorGridlines>
          <c:spPr>
            <a:ln>
              <a:solidFill>
                <a:srgbClr val="D9D9D9"/>
              </a:solidFill>
            </a:ln>
          </c:spPr>
        </c:majorGridlines>
        <c:numFmt formatCode="General" sourceLinked="1"/>
        <c:majorTickMark val="cross"/>
        <c:minorTickMark val="cross"/>
        <c:tickLblPos val="nextTo"/>
        <c:spPr>
          <a:ln w="47625">
            <a:noFill/>
          </a:ln>
        </c:spPr>
        <c:txPr>
          <a:bodyPr/>
          <a:lstStyle/>
          <a:p>
            <a:pPr lvl="0">
              <a:defRPr sz="900" b="0" i="0">
                <a:solidFill>
                  <a:srgbClr val="595959"/>
                </a:solidFill>
              </a:defRPr>
            </a:pPr>
            <a:endParaRPr lang="es-SV"/>
          </a:p>
        </c:txPr>
        <c:crossAx val="325360208"/>
        <c:crosses val="max"/>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800" b="1">
                <a:solidFill>
                  <a:srgbClr val="000000"/>
                </a:solidFill>
              </a:defRPr>
            </a:pPr>
            <a:r>
              <a:rPr lang="es-SV"/>
              <a:t>Cantidad de personas capacitadas por año</a:t>
            </a:r>
          </a:p>
        </c:rich>
      </c:tx>
      <c:layout/>
      <c:overlay val="0"/>
    </c:title>
    <c:autoTitleDeleted val="0"/>
    <c:plotArea>
      <c:layout/>
      <c:barChart>
        <c:barDir val="col"/>
        <c:grouping val="clustered"/>
        <c:varyColors val="1"/>
        <c:ser>
          <c:idx val="0"/>
          <c:order val="0"/>
          <c:spPr>
            <a:solidFill>
              <a:srgbClr val="3366CC"/>
            </a:solidFill>
          </c:spPr>
          <c:invertIfNegative val="1"/>
          <c:cat>
            <c:strRef>
              <c:f>'Estadísticas 2017'!$B$76:$B$81</c:f>
              <c:strCache>
                <c:ptCount val="6"/>
                <c:pt idx="0">
                  <c:v>Cantidad de personas capacitadas por año</c:v>
                </c:pt>
                <c:pt idx="1">
                  <c:v>Año</c:v>
                </c:pt>
                <c:pt idx="2">
                  <c:v>2014</c:v>
                </c:pt>
                <c:pt idx="3">
                  <c:v>2015</c:v>
                </c:pt>
                <c:pt idx="4">
                  <c:v>2016</c:v>
                </c:pt>
                <c:pt idx="5">
                  <c:v>2017</c:v>
                </c:pt>
              </c:strCache>
            </c:strRef>
          </c:cat>
          <c:val>
            <c:numRef>
              <c:f>'Estadísticas 2017'!$C$76:$C$81</c:f>
              <c:numCache>
                <c:formatCode>General</c:formatCode>
                <c:ptCount val="6"/>
                <c:pt idx="1">
                  <c:v>0</c:v>
                </c:pt>
                <c:pt idx="2">
                  <c:v>1012</c:v>
                </c:pt>
                <c:pt idx="3">
                  <c:v>1027</c:v>
                </c:pt>
                <c:pt idx="4">
                  <c:v>1510</c:v>
                </c:pt>
                <c:pt idx="5">
                  <c:v>1700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spPr>
            <a:solidFill>
              <a:srgbClr val="DC3912"/>
            </a:solidFill>
          </c:spPr>
          <c:invertIfNegative val="1"/>
          <c:cat>
            <c:strRef>
              <c:f>'Estadísticas 2017'!$B$76:$B$81</c:f>
              <c:strCache>
                <c:ptCount val="6"/>
                <c:pt idx="0">
                  <c:v>Cantidad de personas capacitadas por año</c:v>
                </c:pt>
                <c:pt idx="1">
                  <c:v>Año</c:v>
                </c:pt>
                <c:pt idx="2">
                  <c:v>2014</c:v>
                </c:pt>
                <c:pt idx="3">
                  <c:v>2015</c:v>
                </c:pt>
                <c:pt idx="4">
                  <c:v>2016</c:v>
                </c:pt>
                <c:pt idx="5">
                  <c:v>2017</c:v>
                </c:pt>
              </c:strCache>
            </c:strRef>
          </c:cat>
          <c:val>
            <c:numRef>
              <c:f>'Estadísticas 2017'!$D$76:$D$81</c:f>
              <c:numCache>
                <c:formatCode>General</c:formatCode>
                <c:ptCount val="6"/>
                <c:pt idx="1">
                  <c:v>0</c:v>
                </c:pt>
                <c:pt idx="2">
                  <c:v>1114</c:v>
                </c:pt>
                <c:pt idx="3">
                  <c:v>1097</c:v>
                </c:pt>
                <c:pt idx="4">
                  <c:v>1700</c:v>
                </c:pt>
                <c:pt idx="5">
                  <c:v>1977</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25505088"/>
        <c:axId val="325505648"/>
      </c:barChart>
      <c:catAx>
        <c:axId val="325505088"/>
        <c:scaling>
          <c:orientation val="minMax"/>
        </c:scaling>
        <c:delete val="0"/>
        <c:axPos val="b"/>
        <c:title>
          <c:tx>
            <c:rich>
              <a:bodyPr/>
              <a:lstStyle/>
              <a:p>
                <a:pPr lvl="0">
                  <a:defRPr b="0"/>
                </a:pPr>
                <a:r>
                  <a:rPr lang="es-SV"/>
                  <a:t>Año</a:t>
                </a:r>
              </a:p>
            </c:rich>
          </c:tx>
          <c:layout/>
          <c:overlay val="0"/>
        </c:title>
        <c:numFmt formatCode="General" sourceLinked="1"/>
        <c:majorTickMark val="cross"/>
        <c:minorTickMark val="cross"/>
        <c:tickLblPos val="nextTo"/>
        <c:txPr>
          <a:bodyPr/>
          <a:lstStyle/>
          <a:p>
            <a:pPr lvl="0">
              <a:defRPr b="0"/>
            </a:pPr>
            <a:endParaRPr lang="es-SV"/>
          </a:p>
        </c:txPr>
        <c:crossAx val="325505648"/>
        <c:crosses val="autoZero"/>
        <c:auto val="1"/>
        <c:lblAlgn val="ctr"/>
        <c:lblOffset val="100"/>
        <c:noMultiLvlLbl val="1"/>
      </c:catAx>
      <c:valAx>
        <c:axId val="325505648"/>
        <c:scaling>
          <c:orientation val="minMax"/>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pPr>
            <a:endParaRPr lang="es-SV"/>
          </a:p>
        </c:txPr>
        <c:crossAx val="325505088"/>
        <c:crosses val="autoZero"/>
        <c:crossBetween val="between"/>
      </c:valAx>
    </c:plotArea>
    <c:legend>
      <c:legendPos val="b"/>
      <c:layout/>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57150</xdr:colOff>
      <xdr:row>14</xdr:row>
      <xdr:rowOff>9525</xdr:rowOff>
    </xdr:from>
    <xdr:to>
      <xdr:col>4</xdr:col>
      <xdr:colOff>628650</xdr:colOff>
      <xdr:row>30</xdr:row>
      <xdr:rowOff>104775</xdr:rowOff>
    </xdr:to>
    <xdr:graphicFrame macro="">
      <xdr:nvGraphicFramePr>
        <xdr:cNvPr id="2" name="Chart 1" title="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133350</xdr:colOff>
      <xdr:row>14</xdr:row>
      <xdr:rowOff>38100</xdr:rowOff>
    </xdr:from>
    <xdr:to>
      <xdr:col>9</xdr:col>
      <xdr:colOff>676275</xdr:colOff>
      <xdr:row>30</xdr:row>
      <xdr:rowOff>133350</xdr:rowOff>
    </xdr:to>
    <xdr:graphicFrame macro="">
      <xdr:nvGraphicFramePr>
        <xdr:cNvPr id="3" name="Chart 2" title="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10</xdr:col>
      <xdr:colOff>247650</xdr:colOff>
      <xdr:row>17</xdr:row>
      <xdr:rowOff>19050</xdr:rowOff>
    </xdr:from>
    <xdr:to>
      <xdr:col>14</xdr:col>
      <xdr:colOff>85725</xdr:colOff>
      <xdr:row>33</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5</xdr:col>
      <xdr:colOff>228600</xdr:colOff>
      <xdr:row>50</xdr:row>
      <xdr:rowOff>0</xdr:rowOff>
    </xdr:from>
    <xdr:to>
      <xdr:col>9</xdr:col>
      <xdr:colOff>514350</xdr:colOff>
      <xdr:row>71</xdr:row>
      <xdr:rowOff>161925</xdr:rowOff>
    </xdr:to>
    <xdr:graphicFrame macro="">
      <xdr:nvGraphicFramePr>
        <xdr:cNvPr id="5" name="Chart 4" title="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0</xdr:col>
      <xdr:colOff>114300</xdr:colOff>
      <xdr:row>57</xdr:row>
      <xdr:rowOff>123825</xdr:rowOff>
    </xdr:from>
    <xdr:to>
      <xdr:col>5</xdr:col>
      <xdr:colOff>114300</xdr:colOff>
      <xdr:row>72</xdr:row>
      <xdr:rowOff>9525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11</xdr:col>
      <xdr:colOff>0</xdr:colOff>
      <xdr:row>48</xdr:row>
      <xdr:rowOff>57150</xdr:rowOff>
    </xdr:from>
    <xdr:to>
      <xdr:col>13</xdr:col>
      <xdr:colOff>1457325</xdr:colOff>
      <xdr:row>56</xdr:row>
      <xdr:rowOff>114300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xdr:col>
      <xdr:colOff>1276350</xdr:colOff>
      <xdr:row>37</xdr:row>
      <xdr:rowOff>123825</xdr:rowOff>
    </xdr:from>
    <xdr:to>
      <xdr:col>7</xdr:col>
      <xdr:colOff>742950</xdr:colOff>
      <xdr:row>48</xdr:row>
      <xdr:rowOff>38100</xdr:rowOff>
    </xdr:to>
    <xdr:graphicFrame macro="">
      <xdr:nvGraphicFramePr>
        <xdr:cNvPr id="8" name="Chart 7" title="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10</xdr:col>
      <xdr:colOff>285750</xdr:colOff>
      <xdr:row>64</xdr:row>
      <xdr:rowOff>114300</xdr:rowOff>
    </xdr:from>
    <xdr:to>
      <xdr:col>14</xdr:col>
      <xdr:colOff>523875</xdr:colOff>
      <xdr:row>77</xdr:row>
      <xdr:rowOff>142875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0</xdr:col>
      <xdr:colOff>323850</xdr:colOff>
      <xdr:row>85</xdr:row>
      <xdr:rowOff>0</xdr:rowOff>
    </xdr:from>
    <xdr:to>
      <xdr:col>6</xdr:col>
      <xdr:colOff>619125</xdr:colOff>
      <xdr:row>103</xdr:row>
      <xdr:rowOff>104775</xdr:rowOff>
    </xdr:to>
    <xdr:graphicFrame macro="">
      <xdr:nvGraphicFramePr>
        <xdr:cNvPr id="10" name="Chart 9" title="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6</xdr:col>
      <xdr:colOff>933450</xdr:colOff>
      <xdr:row>82</xdr:row>
      <xdr:rowOff>104775</xdr:rowOff>
    </xdr:from>
    <xdr:to>
      <xdr:col>11</xdr:col>
      <xdr:colOff>2390775</xdr:colOff>
      <xdr:row>101</xdr:row>
      <xdr:rowOff>19050</xdr:rowOff>
    </xdr:to>
    <xdr:graphicFrame macro="">
      <xdr:nvGraphicFramePr>
        <xdr:cNvPr id="11" name="Chart 10" title="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CAPACITACIONES%20_2017%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Downloads/1.%20CONSOLIDADO%20v%2007-ene-16%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citaciones 2017 "/>
      <sheetName val="Estadísticas 2017"/>
      <sheetName val="Instituciones Gob"/>
      <sheetName val="Alcaldías "/>
      <sheetName val="Hoja1"/>
      <sheetName val="Soluciones "/>
    </sheetNames>
    <sheetDataSet>
      <sheetData sheetId="0">
        <row r="117">
          <cell r="Q117">
            <v>119</v>
          </cell>
          <cell r="Z117">
            <v>146</v>
          </cell>
          <cell r="AA117">
            <v>106</v>
          </cell>
          <cell r="AB117">
            <v>46</v>
          </cell>
          <cell r="AC117">
            <v>40</v>
          </cell>
          <cell r="AD117">
            <v>60</v>
          </cell>
          <cell r="AE117">
            <v>33</v>
          </cell>
          <cell r="AF117">
            <v>27</v>
          </cell>
          <cell r="AG117">
            <v>3</v>
          </cell>
          <cell r="AH117">
            <v>142</v>
          </cell>
          <cell r="AI117">
            <v>95</v>
          </cell>
          <cell r="AJ117">
            <v>44</v>
          </cell>
          <cell r="AK117">
            <v>75</v>
          </cell>
          <cell r="AL117">
            <v>62</v>
          </cell>
          <cell r="AM117">
            <v>68</v>
          </cell>
          <cell r="AN117">
            <v>1</v>
          </cell>
          <cell r="AO117">
            <v>0</v>
          </cell>
          <cell r="AP117">
            <v>570</v>
          </cell>
          <cell r="AQ117">
            <v>686</v>
          </cell>
          <cell r="AR117">
            <v>33</v>
          </cell>
          <cell r="AS117">
            <v>51</v>
          </cell>
          <cell r="AT117">
            <v>9</v>
          </cell>
          <cell r="AU117">
            <v>5</v>
          </cell>
          <cell r="AV117">
            <v>25</v>
          </cell>
          <cell r="AW117">
            <v>8</v>
          </cell>
          <cell r="AX117">
            <v>0</v>
          </cell>
          <cell r="AY117">
            <v>0</v>
          </cell>
          <cell r="AZ117">
            <v>60</v>
          </cell>
          <cell r="BA117">
            <v>39</v>
          </cell>
          <cell r="BB117">
            <v>0</v>
          </cell>
          <cell r="BC117">
            <v>0</v>
          </cell>
          <cell r="BD117">
            <v>20</v>
          </cell>
          <cell r="BE117">
            <v>24</v>
          </cell>
          <cell r="BF117">
            <v>207</v>
          </cell>
          <cell r="BG117">
            <v>304</v>
          </cell>
          <cell r="BH117">
            <v>52</v>
          </cell>
          <cell r="BI117">
            <v>90</v>
          </cell>
          <cell r="BJ117">
            <v>178</v>
          </cell>
          <cell r="BK117">
            <v>337</v>
          </cell>
          <cell r="BL117">
            <v>18</v>
          </cell>
          <cell r="BM117">
            <v>13</v>
          </cell>
          <cell r="BN117">
            <v>379</v>
          </cell>
          <cell r="BO117">
            <v>677</v>
          </cell>
          <cell r="BP117">
            <v>542</v>
          </cell>
          <cell r="BQ117">
            <v>525</v>
          </cell>
          <cell r="BR117">
            <v>328</v>
          </cell>
          <cell r="BS117">
            <v>94</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IP vf(2013)"/>
      <sheetName val="IAIP vf(2014)"/>
      <sheetName val="IAIP (2015)"/>
      <sheetName val="Lista IAIP"/>
      <sheetName val="SCA"/>
      <sheetName val="Multas"/>
      <sheetName val="Lista SCA"/>
      <sheetName val="Datos desagregados"/>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id="1" name="Tabla1" displayName="Tabla1" ref="B2:G39" totalsRowShown="0">
  <autoFilter ref="B2:G39"/>
  <tableColumns count="6">
    <tableColumn id="1" name="refrerencia (NUE) "/>
    <tableColumn id="2" name="tipo de proceso"/>
    <tableColumn id="3" name="ente "/>
    <tableColumn id="4" name="fecha de entrega "/>
    <tableColumn id="5" name="fecha de informe" dataDxfId="0"/>
    <tableColumn id="6" name="Resultado "/>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003"/>
  <sheetViews>
    <sheetView topLeftCell="A91" workbookViewId="0">
      <selection activeCell="P66" sqref="P66"/>
    </sheetView>
  </sheetViews>
  <sheetFormatPr baseColWidth="10" defaultColWidth="14.42578125" defaultRowHeight="15" customHeight="1"/>
  <cols>
    <col min="1" max="1" width="11.42578125" style="5" customWidth="1"/>
    <col min="2" max="2" width="24.140625" style="5" customWidth="1"/>
    <col min="3" max="6" width="11.42578125" style="5" customWidth="1"/>
    <col min="7" max="7" width="22.28515625" style="5" customWidth="1"/>
    <col min="8" max="10" width="11.42578125" style="5" customWidth="1"/>
    <col min="11" max="11" width="7.28515625" style="5" customWidth="1"/>
    <col min="12" max="12" width="42.42578125" style="5" customWidth="1"/>
    <col min="13" max="13" width="17" style="5" customWidth="1"/>
    <col min="14" max="14" width="22.28515625" style="5" customWidth="1"/>
    <col min="15" max="15" width="13" style="5" customWidth="1"/>
    <col min="16" max="18" width="11.42578125" style="5" customWidth="1"/>
    <col min="19" max="26" width="10.7109375" style="5" customWidth="1"/>
    <col min="27" max="16384" width="14.42578125" style="5"/>
  </cols>
  <sheetData>
    <row r="2" spans="1:26" ht="18" customHeight="1">
      <c r="A2" s="61" t="s">
        <v>52</v>
      </c>
      <c r="B2" s="61"/>
      <c r="C2" s="61"/>
      <c r="D2" s="61"/>
      <c r="E2" s="61"/>
      <c r="F2" s="61"/>
      <c r="G2" s="61"/>
      <c r="H2" s="61"/>
      <c r="I2" s="61"/>
      <c r="J2" s="61"/>
      <c r="K2" s="61"/>
      <c r="L2" s="61"/>
      <c r="M2" s="61"/>
      <c r="N2" s="61"/>
      <c r="O2" s="61"/>
    </row>
    <row r="3" spans="1:26" ht="20.25" customHeight="1" thickBot="1">
      <c r="A3" s="62" t="s">
        <v>53</v>
      </c>
      <c r="B3" s="62"/>
      <c r="C3" s="62"/>
      <c r="D3" s="62"/>
      <c r="E3" s="62"/>
      <c r="F3" s="62"/>
      <c r="G3" s="62"/>
      <c r="H3" s="62"/>
      <c r="I3" s="62"/>
      <c r="J3" s="62"/>
      <c r="K3" s="62"/>
      <c r="L3" s="62"/>
      <c r="M3" s="62"/>
      <c r="N3" s="62"/>
      <c r="O3" s="62"/>
    </row>
    <row r="4" spans="1:26">
      <c r="A4" s="1"/>
      <c r="B4" s="2"/>
      <c r="C4" s="2"/>
      <c r="D4" s="2"/>
      <c r="E4" s="3"/>
      <c r="F4" s="1"/>
      <c r="G4" s="2"/>
      <c r="H4" s="2"/>
      <c r="I4" s="2"/>
      <c r="J4" s="3"/>
      <c r="K4" s="1"/>
      <c r="L4" s="2"/>
      <c r="M4" s="2"/>
      <c r="N4" s="2"/>
      <c r="O4" s="3"/>
      <c r="P4" s="4"/>
      <c r="Q4" s="4"/>
      <c r="R4" s="4"/>
      <c r="S4" s="4"/>
      <c r="T4" s="4"/>
      <c r="U4" s="4"/>
      <c r="V4" s="4"/>
      <c r="W4" s="4"/>
      <c r="X4" s="4"/>
      <c r="Y4" s="4"/>
      <c r="Z4" s="4"/>
    </row>
    <row r="5" spans="1:26">
      <c r="A5" s="6"/>
      <c r="B5" s="66" t="s">
        <v>0</v>
      </c>
      <c r="C5" s="64"/>
      <c r="D5" s="65"/>
      <c r="E5" s="7"/>
      <c r="F5" s="6"/>
      <c r="G5" s="69" t="s">
        <v>1</v>
      </c>
      <c r="H5" s="64"/>
      <c r="I5" s="65"/>
      <c r="J5" s="7"/>
      <c r="K5" s="6"/>
      <c r="L5" s="66" t="s">
        <v>2</v>
      </c>
      <c r="M5" s="64"/>
      <c r="N5" s="65"/>
      <c r="O5" s="7"/>
      <c r="P5" s="4"/>
      <c r="Q5" s="4"/>
      <c r="R5" s="4"/>
      <c r="S5" s="4"/>
      <c r="T5" s="4"/>
      <c r="U5" s="4"/>
      <c r="V5" s="4"/>
      <c r="W5" s="4"/>
      <c r="X5" s="4"/>
      <c r="Y5" s="4"/>
      <c r="Z5" s="4"/>
    </row>
    <row r="6" spans="1:26">
      <c r="A6" s="6"/>
      <c r="B6" s="8" t="s">
        <v>3</v>
      </c>
      <c r="C6" s="8" t="s">
        <v>4</v>
      </c>
      <c r="D6" s="8" t="s">
        <v>5</v>
      </c>
      <c r="E6" s="8" t="s">
        <v>6</v>
      </c>
      <c r="F6" s="4"/>
      <c r="G6" s="8" t="s">
        <v>3</v>
      </c>
      <c r="H6" s="8" t="s">
        <v>4</v>
      </c>
      <c r="I6" s="8" t="s">
        <v>5</v>
      </c>
      <c r="J6" s="8" t="s">
        <v>6</v>
      </c>
      <c r="K6" s="4"/>
      <c r="L6" s="8" t="s">
        <v>7</v>
      </c>
      <c r="M6" s="8" t="s">
        <v>4</v>
      </c>
      <c r="N6" s="9" t="s">
        <v>5</v>
      </c>
      <c r="O6" s="9" t="s">
        <v>6</v>
      </c>
      <c r="P6" s="4"/>
      <c r="Q6" s="4"/>
      <c r="R6" s="4"/>
      <c r="S6" s="4"/>
      <c r="T6" s="4"/>
      <c r="U6" s="4"/>
      <c r="V6" s="4"/>
      <c r="W6" s="4"/>
      <c r="X6" s="4"/>
      <c r="Y6" s="4"/>
      <c r="Z6" s="4"/>
    </row>
    <row r="7" spans="1:26">
      <c r="A7" s="6"/>
      <c r="B7" s="10" t="s">
        <v>8</v>
      </c>
      <c r="C7" s="11">
        <f>'[1]Capacitaciones 2017 '!Z117</f>
        <v>146</v>
      </c>
      <c r="D7" s="11">
        <f>'[1]Capacitaciones 2017 '!AA117</f>
        <v>106</v>
      </c>
      <c r="E7" s="11">
        <f t="shared" ref="E7:E11" si="0">C7+D7</f>
        <v>252</v>
      </c>
      <c r="F7" s="4"/>
      <c r="G7" s="12" t="s">
        <v>8</v>
      </c>
      <c r="H7" s="11">
        <f>'[1]Capacitaciones 2017 '!AJ117</f>
        <v>44</v>
      </c>
      <c r="I7" s="11">
        <f>'[1]Capacitaciones 2017 '!AK117</f>
        <v>75</v>
      </c>
      <c r="J7" s="11">
        <f t="shared" ref="J7:J10" si="1">H7+I7</f>
        <v>119</v>
      </c>
      <c r="K7" s="4"/>
      <c r="L7" s="11" t="s">
        <v>9</v>
      </c>
      <c r="M7" s="11">
        <f>'[1]Capacitaciones 2017 '!AR117</f>
        <v>33</v>
      </c>
      <c r="N7" s="11">
        <f>'[1]Capacitaciones 2017 '!AS117</f>
        <v>51</v>
      </c>
      <c r="O7" s="11">
        <f t="shared" ref="O7:O14" si="2">M7+N7</f>
        <v>84</v>
      </c>
      <c r="P7" s="4"/>
      <c r="Q7" s="4"/>
      <c r="R7" s="4"/>
      <c r="S7" s="4"/>
      <c r="T7" s="4"/>
      <c r="U7" s="4"/>
      <c r="V7" s="4"/>
      <c r="W7" s="4"/>
      <c r="X7" s="4"/>
      <c r="Y7" s="4"/>
      <c r="Z7" s="4"/>
    </row>
    <row r="8" spans="1:26" ht="15" customHeight="1">
      <c r="A8" s="6"/>
      <c r="B8" s="10" t="s">
        <v>10</v>
      </c>
      <c r="C8" s="11">
        <f>'[1]Capacitaciones 2017 '!AB117</f>
        <v>46</v>
      </c>
      <c r="D8" s="11">
        <f>'[1]Capacitaciones 2017 '!AC117</f>
        <v>40</v>
      </c>
      <c r="E8" s="11">
        <f t="shared" si="0"/>
        <v>86</v>
      </c>
      <c r="F8" s="4"/>
      <c r="G8" s="12" t="s">
        <v>10</v>
      </c>
      <c r="H8" s="11">
        <f>'[1]Capacitaciones 2017 '!AL117</f>
        <v>62</v>
      </c>
      <c r="I8" s="11">
        <f>'[1]Capacitaciones 2017 '!AM117</f>
        <v>68</v>
      </c>
      <c r="J8" s="11">
        <f t="shared" si="1"/>
        <v>130</v>
      </c>
      <c r="K8" s="4"/>
      <c r="L8" s="11" t="s">
        <v>11</v>
      </c>
      <c r="M8" s="11">
        <f>'[1]Capacitaciones 2017 '!AT117</f>
        <v>9</v>
      </c>
      <c r="N8" s="11">
        <f>'[1]Capacitaciones 2017 '!AU117</f>
        <v>5</v>
      </c>
      <c r="O8" s="11">
        <f t="shared" si="2"/>
        <v>14</v>
      </c>
      <c r="P8" s="4"/>
      <c r="Q8" s="4"/>
      <c r="R8" s="4"/>
      <c r="S8" s="4"/>
      <c r="T8" s="4"/>
      <c r="U8" s="4"/>
      <c r="V8" s="4"/>
      <c r="W8" s="4"/>
      <c r="X8" s="4"/>
      <c r="Y8" s="4"/>
      <c r="Z8" s="4"/>
    </row>
    <row r="9" spans="1:26" ht="30">
      <c r="A9" s="6"/>
      <c r="B9" s="10" t="s">
        <v>12</v>
      </c>
      <c r="C9" s="11">
        <f>'[1]Capacitaciones 2017 '!AD117+'[1]Capacitaciones 2017 '!AF117</f>
        <v>87</v>
      </c>
      <c r="D9" s="11">
        <f>'[1]Capacitaciones 2017 '!AE117+'[1]Capacitaciones 2017 '!AG117</f>
        <v>36</v>
      </c>
      <c r="E9" s="11">
        <f t="shared" si="0"/>
        <v>123</v>
      </c>
      <c r="F9" s="4"/>
      <c r="G9" s="12" t="s">
        <v>13</v>
      </c>
      <c r="H9" s="11">
        <f>'[1]Capacitaciones 2017 '!AP117+'[1]Capacitaciones 2017 '!AN117</f>
        <v>571</v>
      </c>
      <c r="I9" s="11">
        <f>'[1]Capacitaciones 2017 '!AQ117+'[1]Capacitaciones 2017 '!AO117</f>
        <v>686</v>
      </c>
      <c r="J9" s="11">
        <f t="shared" si="1"/>
        <v>1257</v>
      </c>
      <c r="K9" s="4"/>
      <c r="L9" s="11" t="s">
        <v>14</v>
      </c>
      <c r="M9" s="11">
        <f>'[1]Capacitaciones 2017 '!AV117</f>
        <v>25</v>
      </c>
      <c r="N9" s="11">
        <f>'[1]Capacitaciones 2017 '!AW117</f>
        <v>8</v>
      </c>
      <c r="O9" s="11">
        <f t="shared" si="2"/>
        <v>33</v>
      </c>
      <c r="P9" s="4"/>
      <c r="Q9" s="4"/>
      <c r="R9" s="4"/>
      <c r="S9" s="4"/>
      <c r="T9" s="4"/>
      <c r="U9" s="4"/>
      <c r="V9" s="4"/>
      <c r="W9" s="4"/>
      <c r="X9" s="4"/>
      <c r="Y9" s="4"/>
      <c r="Z9" s="4"/>
    </row>
    <row r="10" spans="1:26">
      <c r="A10" s="6"/>
      <c r="B10" s="10" t="s">
        <v>13</v>
      </c>
      <c r="C10" s="11">
        <f>'[1]Capacitaciones 2017 '!AH117</f>
        <v>142</v>
      </c>
      <c r="D10" s="11">
        <f>'[1]Capacitaciones 2017 '!AI117</f>
        <v>95</v>
      </c>
      <c r="E10" s="11">
        <f t="shared" si="0"/>
        <v>237</v>
      </c>
      <c r="F10" s="4"/>
      <c r="G10" s="13" t="s">
        <v>6</v>
      </c>
      <c r="H10" s="13">
        <f t="shared" ref="H10:I10" si="3">SUM(H7:H9)</f>
        <v>677</v>
      </c>
      <c r="I10" s="13">
        <f t="shared" si="3"/>
        <v>829</v>
      </c>
      <c r="J10" s="14">
        <f t="shared" si="1"/>
        <v>1506</v>
      </c>
      <c r="K10" s="4"/>
      <c r="L10" s="11" t="s">
        <v>15</v>
      </c>
      <c r="M10" s="15">
        <f>'[1]Capacitaciones 2017 '!AX117</f>
        <v>0</v>
      </c>
      <c r="N10" s="15">
        <f>'[1]Capacitaciones 2017 '!AY117</f>
        <v>0</v>
      </c>
      <c r="O10" s="11">
        <f t="shared" si="2"/>
        <v>0</v>
      </c>
      <c r="P10" s="4"/>
      <c r="Q10" s="4"/>
      <c r="R10" s="4"/>
      <c r="S10" s="4"/>
      <c r="T10" s="4"/>
      <c r="U10" s="4"/>
      <c r="V10" s="4"/>
      <c r="W10" s="4"/>
      <c r="X10" s="4"/>
      <c r="Y10" s="4"/>
      <c r="Z10" s="4"/>
    </row>
    <row r="11" spans="1:26" ht="15" customHeight="1">
      <c r="A11" s="16"/>
      <c r="B11" s="17" t="s">
        <v>16</v>
      </c>
      <c r="C11" s="17">
        <f t="shared" ref="C11:D11" si="4">SUM(C7:C10)</f>
        <v>421</v>
      </c>
      <c r="D11" s="17">
        <f t="shared" si="4"/>
        <v>277</v>
      </c>
      <c r="E11" s="14">
        <f t="shared" si="0"/>
        <v>698</v>
      </c>
      <c r="F11" s="4"/>
      <c r="G11" s="73" t="s">
        <v>17</v>
      </c>
      <c r="H11" s="60"/>
      <c r="I11" s="60"/>
      <c r="J11" s="7"/>
      <c r="K11" s="18"/>
      <c r="L11" s="11" t="s">
        <v>18</v>
      </c>
      <c r="M11" s="15">
        <f>'[1]Capacitaciones 2017 '!AZ117</f>
        <v>60</v>
      </c>
      <c r="N11" s="15">
        <f>'[1]Capacitaciones 2017 '!BA117</f>
        <v>39</v>
      </c>
      <c r="O11" s="11">
        <f t="shared" si="2"/>
        <v>99</v>
      </c>
      <c r="P11" s="4"/>
      <c r="Q11" s="4"/>
      <c r="R11" s="4"/>
      <c r="S11" s="4"/>
      <c r="T11" s="4"/>
      <c r="U11" s="4"/>
      <c r="V11" s="4"/>
      <c r="W11" s="4"/>
      <c r="X11" s="4"/>
      <c r="Y11" s="4"/>
      <c r="Z11" s="4"/>
    </row>
    <row r="12" spans="1:26">
      <c r="A12" s="74" t="s">
        <v>19</v>
      </c>
      <c r="B12" s="60"/>
      <c r="C12" s="60"/>
      <c r="D12" s="60"/>
      <c r="E12" s="60"/>
      <c r="F12" s="19"/>
      <c r="G12" s="60"/>
      <c r="H12" s="60"/>
      <c r="I12" s="60"/>
      <c r="J12" s="7"/>
      <c r="K12" s="18"/>
      <c r="L12" s="11" t="s">
        <v>20</v>
      </c>
      <c r="M12" s="15">
        <f>'[1]Capacitaciones 2017 '!BB117</f>
        <v>0</v>
      </c>
      <c r="N12" s="15">
        <f>'[1]Capacitaciones 2017 '!BC117</f>
        <v>0</v>
      </c>
      <c r="O12" s="11">
        <f t="shared" si="2"/>
        <v>0</v>
      </c>
      <c r="P12" s="4"/>
      <c r="Q12" s="4"/>
      <c r="R12" s="4"/>
      <c r="S12" s="4"/>
      <c r="T12" s="4"/>
      <c r="U12" s="4"/>
      <c r="V12" s="4"/>
      <c r="W12" s="4"/>
      <c r="X12" s="4"/>
      <c r="Y12" s="4"/>
      <c r="Z12" s="4"/>
    </row>
    <row r="13" spans="1:26" ht="15" customHeight="1">
      <c r="A13" s="75"/>
      <c r="B13" s="60"/>
      <c r="C13" s="60"/>
      <c r="D13" s="60"/>
      <c r="E13" s="60"/>
      <c r="F13" s="19"/>
      <c r="G13" s="60"/>
      <c r="H13" s="60"/>
      <c r="I13" s="60"/>
      <c r="J13" s="7"/>
      <c r="K13" s="18"/>
      <c r="L13" s="20" t="s">
        <v>21</v>
      </c>
      <c r="M13" s="20">
        <f>'[1]Capacitaciones 2017 '!BD117</f>
        <v>20</v>
      </c>
      <c r="N13" s="20">
        <f>'[1]Capacitaciones 2017 '!BE117</f>
        <v>24</v>
      </c>
      <c r="O13" s="11">
        <f t="shared" si="2"/>
        <v>44</v>
      </c>
      <c r="P13" s="4"/>
      <c r="Q13" s="4"/>
      <c r="R13" s="4"/>
      <c r="S13" s="4"/>
      <c r="T13" s="4"/>
      <c r="U13" s="4"/>
      <c r="V13" s="4"/>
      <c r="W13" s="4"/>
      <c r="X13" s="4"/>
      <c r="Y13" s="4"/>
      <c r="Z13" s="4"/>
    </row>
    <row r="14" spans="1:26">
      <c r="A14" s="16"/>
      <c r="B14" s="18"/>
      <c r="C14" s="18"/>
      <c r="D14" s="18"/>
      <c r="E14" s="7"/>
      <c r="F14" s="4"/>
      <c r="G14" s="60"/>
      <c r="H14" s="60"/>
      <c r="I14" s="60"/>
      <c r="J14" s="7"/>
      <c r="K14" s="18"/>
      <c r="L14" s="21" t="s">
        <v>6</v>
      </c>
      <c r="M14" s="21">
        <f t="shared" ref="M14:N14" si="5">SUM(M7:M13)</f>
        <v>147</v>
      </c>
      <c r="N14" s="21">
        <f t="shared" si="5"/>
        <v>127</v>
      </c>
      <c r="O14" s="14">
        <f t="shared" si="2"/>
        <v>274</v>
      </c>
      <c r="P14" s="4"/>
      <c r="Q14" s="4"/>
      <c r="R14" s="4"/>
      <c r="S14" s="4"/>
      <c r="T14" s="4"/>
      <c r="U14" s="4"/>
      <c r="V14" s="4"/>
      <c r="W14" s="4"/>
      <c r="X14" s="4"/>
      <c r="Y14" s="4"/>
      <c r="Z14" s="4"/>
    </row>
    <row r="15" spans="1:26" ht="15" customHeight="1">
      <c r="A15" s="6"/>
      <c r="B15" s="4"/>
      <c r="C15" s="4"/>
      <c r="D15" s="4"/>
      <c r="E15" s="7"/>
      <c r="F15" s="6"/>
      <c r="G15" s="4"/>
      <c r="H15" s="4"/>
      <c r="I15" s="4"/>
      <c r="J15" s="7"/>
      <c r="K15" s="6"/>
      <c r="L15" s="18"/>
      <c r="M15" s="18"/>
      <c r="N15" s="18"/>
      <c r="O15" s="7"/>
      <c r="P15" s="4"/>
      <c r="Q15" s="4"/>
      <c r="R15" s="4"/>
      <c r="S15" s="4"/>
      <c r="T15" s="4"/>
      <c r="U15" s="4"/>
      <c r="V15" s="4"/>
      <c r="W15" s="4"/>
      <c r="X15" s="4"/>
      <c r="Y15" s="4"/>
      <c r="Z15" s="4"/>
    </row>
    <row r="16" spans="1:26">
      <c r="A16" s="6"/>
      <c r="B16" s="4"/>
      <c r="C16" s="4"/>
      <c r="D16" s="4"/>
      <c r="E16" s="7"/>
      <c r="F16" s="6"/>
      <c r="G16" s="4"/>
      <c r="H16" s="4"/>
      <c r="I16" s="4"/>
      <c r="J16" s="7"/>
      <c r="K16" s="6"/>
      <c r="L16" s="73" t="s">
        <v>22</v>
      </c>
      <c r="M16" s="60"/>
      <c r="N16" s="60"/>
      <c r="O16" s="7"/>
      <c r="P16" s="4"/>
      <c r="Q16" s="4"/>
      <c r="R16" s="4"/>
      <c r="S16" s="4"/>
      <c r="T16" s="4"/>
      <c r="U16" s="4"/>
      <c r="V16" s="4"/>
      <c r="W16" s="4"/>
      <c r="X16" s="4"/>
      <c r="Y16" s="4"/>
      <c r="Z16" s="4"/>
    </row>
    <row r="17" spans="1:26">
      <c r="A17" s="6"/>
      <c r="B17" s="4"/>
      <c r="C17" s="4"/>
      <c r="D17" s="4"/>
      <c r="E17" s="7"/>
      <c r="F17" s="6"/>
      <c r="G17" s="4"/>
      <c r="H17" s="4"/>
      <c r="I17" s="4"/>
      <c r="J17" s="7"/>
      <c r="K17" s="6"/>
      <c r="L17" s="60"/>
      <c r="M17" s="60"/>
      <c r="N17" s="60"/>
      <c r="O17" s="7"/>
      <c r="P17" s="4"/>
      <c r="Q17" s="4"/>
      <c r="R17" s="4"/>
      <c r="S17" s="4"/>
      <c r="T17" s="4"/>
      <c r="U17" s="4"/>
      <c r="V17" s="4"/>
      <c r="W17" s="4"/>
      <c r="X17" s="4"/>
      <c r="Y17" s="4"/>
      <c r="Z17" s="4"/>
    </row>
    <row r="18" spans="1:26">
      <c r="A18" s="6"/>
      <c r="B18" s="4"/>
      <c r="C18" s="4"/>
      <c r="D18" s="4"/>
      <c r="E18" s="7"/>
      <c r="F18" s="6"/>
      <c r="G18" s="4"/>
      <c r="H18" s="4"/>
      <c r="I18" s="4"/>
      <c r="J18" s="7"/>
      <c r="K18" s="6"/>
      <c r="L18" s="4"/>
      <c r="M18" s="4"/>
      <c r="N18" s="4"/>
      <c r="O18" s="7"/>
      <c r="P18" s="4"/>
      <c r="Q18" s="4"/>
      <c r="R18" s="4"/>
      <c r="S18" s="4"/>
      <c r="T18" s="4"/>
      <c r="U18" s="4"/>
      <c r="V18" s="4"/>
      <c r="W18" s="4"/>
      <c r="X18" s="4"/>
      <c r="Y18" s="4"/>
      <c r="Z18" s="4"/>
    </row>
    <row r="19" spans="1:26">
      <c r="A19" s="6"/>
      <c r="B19" s="4"/>
      <c r="C19" s="4"/>
      <c r="D19" s="4"/>
      <c r="E19" s="7"/>
      <c r="F19" s="6"/>
      <c r="G19" s="4"/>
      <c r="H19" s="4"/>
      <c r="I19" s="4"/>
      <c r="J19" s="7"/>
      <c r="K19" s="6"/>
      <c r="L19" s="4"/>
      <c r="M19" s="4"/>
      <c r="N19" s="4"/>
      <c r="O19" s="7"/>
      <c r="P19" s="4"/>
      <c r="Q19" s="4"/>
      <c r="R19" s="4"/>
      <c r="S19" s="4"/>
      <c r="T19" s="4"/>
      <c r="U19" s="4"/>
      <c r="V19" s="4"/>
      <c r="W19" s="4"/>
      <c r="X19" s="4"/>
      <c r="Y19" s="4"/>
      <c r="Z19" s="4"/>
    </row>
    <row r="20" spans="1:26">
      <c r="A20" s="6"/>
      <c r="B20" s="4"/>
      <c r="C20" s="4"/>
      <c r="D20" s="4"/>
      <c r="E20" s="7"/>
      <c r="F20" s="6"/>
      <c r="G20" s="4"/>
      <c r="H20" s="4"/>
      <c r="I20" s="4"/>
      <c r="J20" s="7"/>
      <c r="K20" s="6"/>
      <c r="L20" s="4"/>
      <c r="M20" s="4"/>
      <c r="N20" s="4"/>
      <c r="O20" s="7"/>
      <c r="P20" s="4"/>
      <c r="Q20" s="4"/>
      <c r="R20" s="4"/>
      <c r="S20" s="4"/>
      <c r="T20" s="4"/>
      <c r="U20" s="4"/>
      <c r="V20" s="4"/>
      <c r="W20" s="4"/>
      <c r="X20" s="4"/>
      <c r="Y20" s="4"/>
      <c r="Z20" s="4"/>
    </row>
    <row r="21" spans="1:26">
      <c r="A21" s="6"/>
      <c r="B21" s="4"/>
      <c r="C21" s="4"/>
      <c r="D21" s="4"/>
      <c r="E21" s="7"/>
      <c r="F21" s="6"/>
      <c r="G21" s="4"/>
      <c r="H21" s="4"/>
      <c r="I21" s="4"/>
      <c r="J21" s="7"/>
      <c r="K21" s="6"/>
      <c r="L21" s="4"/>
      <c r="M21" s="4"/>
      <c r="N21" s="4"/>
      <c r="O21" s="7"/>
      <c r="P21" s="4"/>
      <c r="Q21" s="4"/>
      <c r="R21" s="4"/>
      <c r="S21" s="4"/>
      <c r="T21" s="4"/>
      <c r="U21" s="4"/>
      <c r="V21" s="4"/>
      <c r="W21" s="4"/>
      <c r="X21" s="4"/>
      <c r="Y21" s="4"/>
      <c r="Z21" s="4"/>
    </row>
    <row r="22" spans="1:26">
      <c r="A22" s="6"/>
      <c r="B22" s="4"/>
      <c r="C22" s="4"/>
      <c r="D22" s="4"/>
      <c r="E22" s="7"/>
      <c r="F22" s="6"/>
      <c r="G22" s="4"/>
      <c r="H22" s="4"/>
      <c r="I22" s="4"/>
      <c r="J22" s="7"/>
      <c r="K22" s="6"/>
      <c r="L22" s="4"/>
      <c r="M22" s="4"/>
      <c r="N22" s="4"/>
      <c r="O22" s="7"/>
      <c r="P22" s="4"/>
      <c r="Q22" s="4"/>
      <c r="R22" s="4"/>
      <c r="S22" s="4"/>
      <c r="T22" s="4"/>
      <c r="U22" s="4"/>
      <c r="V22" s="4"/>
      <c r="W22" s="4"/>
      <c r="X22" s="4"/>
      <c r="Y22" s="4"/>
      <c r="Z22" s="4"/>
    </row>
    <row r="23" spans="1:26">
      <c r="A23" s="6"/>
      <c r="B23" s="4"/>
      <c r="C23" s="4"/>
      <c r="D23" s="4"/>
      <c r="E23" s="7"/>
      <c r="F23" s="6"/>
      <c r="G23" s="4"/>
      <c r="H23" s="4"/>
      <c r="I23" s="4"/>
      <c r="J23" s="7"/>
      <c r="K23" s="6"/>
      <c r="L23" s="4"/>
      <c r="M23" s="4"/>
      <c r="N23" s="4"/>
      <c r="O23" s="7"/>
      <c r="P23" s="4"/>
      <c r="Q23" s="4"/>
      <c r="R23" s="4"/>
      <c r="S23" s="4"/>
      <c r="T23" s="4"/>
      <c r="U23" s="4"/>
      <c r="V23" s="4"/>
      <c r="W23" s="4"/>
      <c r="X23" s="4"/>
      <c r="Y23" s="4"/>
      <c r="Z23" s="4"/>
    </row>
    <row r="24" spans="1:26">
      <c r="A24" s="6"/>
      <c r="B24" s="4"/>
      <c r="C24" s="4"/>
      <c r="D24" s="4"/>
      <c r="E24" s="7"/>
      <c r="F24" s="6"/>
      <c r="G24" s="4"/>
      <c r="H24" s="4"/>
      <c r="I24" s="4"/>
      <c r="J24" s="7"/>
      <c r="K24" s="6"/>
      <c r="L24" s="4"/>
      <c r="M24" s="4"/>
      <c r="N24" s="4"/>
      <c r="O24" s="7"/>
      <c r="P24" s="4"/>
      <c r="Q24" s="4"/>
      <c r="R24" s="4"/>
      <c r="S24" s="4"/>
      <c r="T24" s="4"/>
      <c r="U24" s="4"/>
      <c r="V24" s="4"/>
      <c r="W24" s="4"/>
      <c r="X24" s="4"/>
      <c r="Y24" s="4"/>
      <c r="Z24" s="4"/>
    </row>
    <row r="25" spans="1:26">
      <c r="A25" s="6"/>
      <c r="B25" s="4"/>
      <c r="C25" s="4"/>
      <c r="D25" s="4"/>
      <c r="E25" s="7"/>
      <c r="F25" s="6"/>
      <c r="G25" s="4"/>
      <c r="H25" s="4"/>
      <c r="I25" s="4"/>
      <c r="J25" s="7"/>
      <c r="K25" s="6"/>
      <c r="L25" s="4"/>
      <c r="M25" s="4"/>
      <c r="N25" s="4"/>
      <c r="O25" s="7"/>
      <c r="P25" s="4"/>
      <c r="Q25" s="4"/>
      <c r="R25" s="4"/>
      <c r="S25" s="4"/>
      <c r="T25" s="4"/>
      <c r="U25" s="4"/>
      <c r="V25" s="4"/>
      <c r="W25" s="4"/>
      <c r="X25" s="4"/>
      <c r="Y25" s="4"/>
      <c r="Z25" s="4"/>
    </row>
    <row r="26" spans="1:26">
      <c r="A26" s="6"/>
      <c r="B26" s="4"/>
      <c r="C26" s="4"/>
      <c r="D26" s="4"/>
      <c r="E26" s="7"/>
      <c r="F26" s="6"/>
      <c r="G26" s="4"/>
      <c r="H26" s="4"/>
      <c r="I26" s="4"/>
      <c r="J26" s="7"/>
      <c r="K26" s="6"/>
      <c r="L26" s="4"/>
      <c r="M26" s="4"/>
      <c r="N26" s="4"/>
      <c r="O26" s="7"/>
      <c r="P26" s="4"/>
      <c r="Q26" s="4"/>
      <c r="R26" s="4"/>
      <c r="S26" s="4"/>
      <c r="T26" s="4"/>
      <c r="U26" s="4"/>
      <c r="V26" s="4"/>
      <c r="W26" s="4"/>
      <c r="X26" s="4"/>
      <c r="Y26" s="4"/>
      <c r="Z26" s="4"/>
    </row>
    <row r="27" spans="1:26">
      <c r="A27" s="6"/>
      <c r="B27" s="4"/>
      <c r="C27" s="4"/>
      <c r="D27" s="4"/>
      <c r="E27" s="7"/>
      <c r="F27" s="6"/>
      <c r="G27" s="4"/>
      <c r="H27" s="4"/>
      <c r="I27" s="4"/>
      <c r="J27" s="7"/>
      <c r="K27" s="6"/>
      <c r="L27" s="4"/>
      <c r="M27" s="4"/>
      <c r="N27" s="4"/>
      <c r="O27" s="7"/>
      <c r="P27" s="4"/>
      <c r="Q27" s="4"/>
      <c r="R27" s="4"/>
      <c r="S27" s="4"/>
      <c r="T27" s="4"/>
      <c r="U27" s="4"/>
      <c r="V27" s="4"/>
      <c r="W27" s="4"/>
      <c r="X27" s="4"/>
      <c r="Y27" s="4"/>
      <c r="Z27" s="4"/>
    </row>
    <row r="28" spans="1:26">
      <c r="A28" s="6"/>
      <c r="B28" s="4"/>
      <c r="C28" s="4"/>
      <c r="D28" s="4"/>
      <c r="E28" s="7"/>
      <c r="F28" s="6"/>
      <c r="G28" s="4"/>
      <c r="H28" s="4"/>
      <c r="I28" s="4"/>
      <c r="J28" s="7"/>
      <c r="K28" s="6"/>
      <c r="L28" s="4"/>
      <c r="M28" s="4"/>
      <c r="N28" s="4"/>
      <c r="O28" s="7"/>
      <c r="P28" s="4"/>
      <c r="Q28" s="4"/>
      <c r="R28" s="4"/>
      <c r="S28" s="4"/>
      <c r="T28" s="4"/>
      <c r="U28" s="4"/>
      <c r="V28" s="4"/>
      <c r="W28" s="4"/>
      <c r="X28" s="4"/>
      <c r="Y28" s="4"/>
      <c r="Z28" s="4"/>
    </row>
    <row r="29" spans="1:26">
      <c r="A29" s="6"/>
      <c r="B29" s="4"/>
      <c r="C29" s="4"/>
      <c r="D29" s="4"/>
      <c r="E29" s="7"/>
      <c r="F29" s="6"/>
      <c r="G29" s="4"/>
      <c r="H29" s="4"/>
      <c r="I29" s="4"/>
      <c r="J29" s="7"/>
      <c r="K29" s="6"/>
      <c r="L29" s="4"/>
      <c r="M29" s="4"/>
      <c r="N29" s="4"/>
      <c r="O29" s="7"/>
      <c r="P29" s="4"/>
      <c r="Q29" s="4"/>
      <c r="R29" s="4"/>
      <c r="S29" s="4"/>
      <c r="T29" s="4"/>
      <c r="U29" s="4"/>
      <c r="V29" s="4"/>
      <c r="W29" s="4"/>
      <c r="X29" s="4"/>
      <c r="Y29" s="4"/>
      <c r="Z29" s="4"/>
    </row>
    <row r="30" spans="1:26">
      <c r="A30" s="6"/>
      <c r="B30" s="4"/>
      <c r="C30" s="4"/>
      <c r="D30" s="4"/>
      <c r="E30" s="7"/>
      <c r="F30" s="6"/>
      <c r="G30" s="4"/>
      <c r="H30" s="4"/>
      <c r="I30" s="4"/>
      <c r="J30" s="7"/>
      <c r="K30" s="6"/>
      <c r="L30" s="4"/>
      <c r="M30" s="4"/>
      <c r="N30" s="4"/>
      <c r="O30" s="7"/>
      <c r="P30" s="4"/>
      <c r="Q30" s="4"/>
      <c r="R30" s="4"/>
      <c r="S30" s="4"/>
      <c r="T30" s="4"/>
      <c r="U30" s="4"/>
      <c r="V30" s="4"/>
      <c r="W30" s="4"/>
      <c r="X30" s="4"/>
      <c r="Y30" s="4"/>
      <c r="Z30" s="4"/>
    </row>
    <row r="31" spans="1:26" ht="15.75" thickBot="1">
      <c r="A31" s="22"/>
      <c r="B31" s="23"/>
      <c r="C31" s="23"/>
      <c r="D31" s="23"/>
      <c r="E31" s="24"/>
      <c r="F31" s="22"/>
      <c r="G31" s="23"/>
      <c r="H31" s="23"/>
      <c r="I31" s="23"/>
      <c r="J31" s="24"/>
      <c r="K31" s="6"/>
      <c r="L31" s="4"/>
      <c r="M31" s="4"/>
      <c r="N31" s="4"/>
      <c r="O31" s="7"/>
      <c r="P31" s="4"/>
      <c r="Q31" s="4"/>
      <c r="R31" s="4"/>
      <c r="S31" s="4"/>
      <c r="T31" s="4"/>
      <c r="U31" s="4"/>
      <c r="V31" s="4"/>
      <c r="W31" s="4"/>
      <c r="X31" s="4"/>
      <c r="Y31" s="4"/>
      <c r="Z31" s="4"/>
    </row>
    <row r="32" spans="1:26">
      <c r="A32" s="1"/>
      <c r="B32" s="2"/>
      <c r="C32" s="2"/>
      <c r="D32" s="2"/>
      <c r="E32" s="2"/>
      <c r="F32" s="2"/>
      <c r="G32" s="2"/>
      <c r="H32" s="2"/>
      <c r="I32" s="2"/>
      <c r="J32" s="3"/>
      <c r="K32" s="6"/>
      <c r="L32" s="4"/>
      <c r="M32" s="4"/>
      <c r="N32" s="4"/>
      <c r="O32" s="7"/>
      <c r="P32" s="4"/>
      <c r="Q32" s="4"/>
      <c r="R32" s="4"/>
      <c r="S32" s="4"/>
      <c r="T32" s="4"/>
      <c r="U32" s="4"/>
      <c r="V32" s="4"/>
      <c r="W32" s="4"/>
      <c r="X32" s="4"/>
      <c r="Y32" s="4"/>
      <c r="Z32" s="4"/>
    </row>
    <row r="33" spans="1:26" ht="15" customHeight="1">
      <c r="A33" s="4"/>
      <c r="B33" s="63" t="s">
        <v>23</v>
      </c>
      <c r="C33" s="64"/>
      <c r="D33" s="64"/>
      <c r="E33" s="65"/>
      <c r="F33" s="4"/>
      <c r="G33" s="4"/>
      <c r="H33" s="4"/>
      <c r="I33" s="4"/>
      <c r="J33" s="7"/>
      <c r="K33" s="6"/>
      <c r="L33" s="4"/>
      <c r="M33" s="4"/>
      <c r="N33" s="4"/>
      <c r="O33" s="7"/>
      <c r="P33" s="4"/>
      <c r="Q33" s="4"/>
      <c r="R33" s="4"/>
      <c r="S33" s="4"/>
      <c r="T33" s="4"/>
      <c r="U33" s="4"/>
      <c r="V33" s="4"/>
      <c r="W33" s="4"/>
      <c r="X33" s="4"/>
      <c r="Y33" s="4"/>
      <c r="Z33" s="4"/>
    </row>
    <row r="34" spans="1:26" ht="15.75" customHeight="1" thickBot="1">
      <c r="A34" s="4"/>
      <c r="B34" s="25" t="s">
        <v>24</v>
      </c>
      <c r="C34" s="8" t="s">
        <v>4</v>
      </c>
      <c r="D34" s="9" t="s">
        <v>5</v>
      </c>
      <c r="E34" s="25" t="s">
        <v>6</v>
      </c>
      <c r="F34" s="4"/>
      <c r="G34" s="4"/>
      <c r="H34" s="4"/>
      <c r="I34" s="4"/>
      <c r="J34" s="7"/>
      <c r="K34" s="22"/>
      <c r="L34" s="23"/>
      <c r="M34" s="23"/>
      <c r="N34" s="23"/>
      <c r="O34" s="24"/>
      <c r="P34" s="4"/>
      <c r="Q34" s="4"/>
      <c r="R34" s="4"/>
      <c r="S34" s="4"/>
      <c r="T34" s="4"/>
      <c r="U34" s="4"/>
      <c r="V34" s="4"/>
      <c r="W34" s="4"/>
      <c r="X34" s="4"/>
      <c r="Y34" s="4"/>
      <c r="Z34" s="4"/>
    </row>
    <row r="35" spans="1:26">
      <c r="A35" s="4"/>
      <c r="B35" s="13" t="s">
        <v>25</v>
      </c>
      <c r="C35" s="11">
        <f>'[1]Capacitaciones 2017 '!BF117+'[1]Capacitaciones 2017 '!BH117</f>
        <v>259</v>
      </c>
      <c r="D35" s="11">
        <f>'[1]Capacitaciones 2017 '!BG117+'[1]Capacitaciones 2017 '!BI117</f>
        <v>394</v>
      </c>
      <c r="E35" s="13">
        <f t="shared" ref="E35:E37" si="6">C35+D35</f>
        <v>653</v>
      </c>
      <c r="F35" s="4"/>
      <c r="G35" s="4"/>
      <c r="H35" s="4"/>
      <c r="I35" s="4"/>
      <c r="J35" s="4"/>
      <c r="K35" s="1"/>
      <c r="L35" s="2"/>
      <c r="M35" s="2"/>
      <c r="N35" s="2"/>
      <c r="O35" s="3"/>
      <c r="P35" s="4"/>
      <c r="Q35" s="4"/>
      <c r="R35" s="4"/>
      <c r="S35" s="4"/>
      <c r="T35" s="4"/>
      <c r="U35" s="4"/>
      <c r="V35" s="4"/>
      <c r="W35" s="4"/>
      <c r="X35" s="4"/>
      <c r="Y35" s="4"/>
      <c r="Z35" s="4"/>
    </row>
    <row r="36" spans="1:26">
      <c r="A36" s="4"/>
      <c r="B36" s="13" t="s">
        <v>26</v>
      </c>
      <c r="C36" s="11">
        <f>'[1]Capacitaciones 2017 '!BJ117+'[1]Capacitaciones 2017 '!BL117</f>
        <v>196</v>
      </c>
      <c r="D36" s="11">
        <f>'[1]Capacitaciones 2017 '!BK117+'[1]Capacitaciones 2017 '!BM117</f>
        <v>350</v>
      </c>
      <c r="E36" s="13">
        <f t="shared" si="6"/>
        <v>546</v>
      </c>
      <c r="F36" s="4"/>
      <c r="G36" s="4"/>
      <c r="H36" s="4"/>
      <c r="I36" s="4"/>
      <c r="J36" s="4"/>
      <c r="K36" s="6"/>
      <c r="L36" s="66" t="s">
        <v>27</v>
      </c>
      <c r="M36" s="64"/>
      <c r="N36" s="65"/>
      <c r="O36" s="7"/>
      <c r="P36" s="4"/>
      <c r="Q36" s="4"/>
      <c r="R36" s="4"/>
      <c r="S36" s="4"/>
      <c r="T36" s="4"/>
      <c r="U36" s="4"/>
      <c r="V36" s="4"/>
      <c r="W36" s="4"/>
      <c r="X36" s="4"/>
      <c r="Y36" s="4"/>
      <c r="Z36" s="4"/>
    </row>
    <row r="37" spans="1:26">
      <c r="A37" s="4"/>
      <c r="B37" s="26" t="s">
        <v>6</v>
      </c>
      <c r="C37" s="12">
        <f t="shared" ref="C37:D37" si="7">C35+C36</f>
        <v>455</v>
      </c>
      <c r="D37" s="12">
        <f t="shared" si="7"/>
        <v>744</v>
      </c>
      <c r="E37" s="27">
        <f t="shared" si="6"/>
        <v>1199</v>
      </c>
      <c r="F37" s="4"/>
      <c r="G37" s="4"/>
      <c r="H37" s="4"/>
      <c r="I37" s="4"/>
      <c r="J37" s="4"/>
      <c r="K37" s="6"/>
      <c r="L37" s="28" t="s">
        <v>28</v>
      </c>
      <c r="M37" s="8" t="s">
        <v>29</v>
      </c>
      <c r="N37" s="28" t="s">
        <v>30</v>
      </c>
      <c r="O37" s="7"/>
      <c r="P37" s="4"/>
      <c r="Q37" s="4"/>
      <c r="R37" s="4"/>
      <c r="S37" s="4"/>
      <c r="T37" s="4"/>
      <c r="U37" s="4"/>
      <c r="V37" s="4"/>
      <c r="W37" s="4"/>
      <c r="X37" s="4"/>
      <c r="Y37" s="4"/>
      <c r="Z37" s="4"/>
    </row>
    <row r="38" spans="1:26">
      <c r="A38" s="6"/>
      <c r="B38" s="4"/>
      <c r="C38" s="4"/>
      <c r="D38" s="4"/>
      <c r="E38" s="4"/>
      <c r="F38" s="4"/>
      <c r="G38" s="4"/>
      <c r="H38" s="4"/>
      <c r="I38" s="4"/>
      <c r="J38" s="4"/>
      <c r="K38" s="6"/>
      <c r="L38" s="29" t="s">
        <v>31</v>
      </c>
      <c r="M38" s="11">
        <f>'[1]Capacitaciones 2017 '!BN117</f>
        <v>379</v>
      </c>
      <c r="N38" s="30">
        <f>M38/M44</f>
        <v>0.14891944990176817</v>
      </c>
      <c r="O38" s="7"/>
      <c r="P38" s="4"/>
      <c r="Q38" s="4"/>
      <c r="R38" s="4"/>
      <c r="S38" s="4"/>
      <c r="T38" s="4"/>
      <c r="U38" s="4"/>
      <c r="V38" s="4"/>
      <c r="W38" s="4"/>
      <c r="X38" s="4"/>
      <c r="Y38" s="4"/>
      <c r="Z38" s="4"/>
    </row>
    <row r="39" spans="1:26">
      <c r="A39" s="6"/>
      <c r="B39" s="31"/>
      <c r="C39" s="31"/>
      <c r="D39" s="4"/>
      <c r="E39" s="4"/>
      <c r="F39" s="4"/>
      <c r="G39" s="4"/>
      <c r="H39" s="4"/>
      <c r="I39" s="4"/>
      <c r="J39" s="4"/>
      <c r="K39" s="6"/>
      <c r="L39" s="29" t="s">
        <v>32</v>
      </c>
      <c r="M39" s="11">
        <f>'[1]Capacitaciones 2017 '!BO117</f>
        <v>677</v>
      </c>
      <c r="N39" s="30">
        <f>M39/M44</f>
        <v>0.26601178781925344</v>
      </c>
      <c r="O39" s="7"/>
      <c r="P39" s="4"/>
      <c r="Q39" s="4"/>
      <c r="R39" s="4"/>
      <c r="S39" s="4"/>
      <c r="T39" s="4"/>
      <c r="U39" s="4"/>
      <c r="V39" s="4"/>
      <c r="W39" s="4"/>
      <c r="X39" s="4"/>
      <c r="Y39" s="4"/>
      <c r="Z39" s="4"/>
    </row>
    <row r="40" spans="1:26">
      <c r="A40" s="6"/>
      <c r="B40" s="31"/>
      <c r="C40" s="31"/>
      <c r="D40" s="4"/>
      <c r="E40" s="4"/>
      <c r="F40" s="4"/>
      <c r="G40" s="4"/>
      <c r="H40" s="4"/>
      <c r="I40" s="4"/>
      <c r="J40" s="4"/>
      <c r="K40" s="6"/>
      <c r="L40" s="29" t="s">
        <v>33</v>
      </c>
      <c r="M40" s="11">
        <f>'[1]Capacitaciones 2017 '!BP117</f>
        <v>542</v>
      </c>
      <c r="N40" s="30">
        <f>M40/M44</f>
        <v>0.21296660117878194</v>
      </c>
      <c r="O40" s="7"/>
      <c r="P40" s="4"/>
      <c r="Q40" s="4"/>
      <c r="R40" s="4"/>
      <c r="S40" s="4"/>
      <c r="T40" s="4"/>
      <c r="U40" s="4"/>
      <c r="V40" s="4"/>
      <c r="W40" s="4"/>
      <c r="X40" s="4"/>
      <c r="Y40" s="4"/>
      <c r="Z40" s="4"/>
    </row>
    <row r="41" spans="1:26">
      <c r="A41" s="6"/>
      <c r="B41" s="31"/>
      <c r="C41" s="31"/>
      <c r="D41" s="4"/>
      <c r="E41" s="4"/>
      <c r="F41" s="4"/>
      <c r="G41" s="4"/>
      <c r="H41" s="4"/>
      <c r="I41" s="4"/>
      <c r="J41" s="4"/>
      <c r="K41" s="6"/>
      <c r="L41" s="29" t="s">
        <v>34</v>
      </c>
      <c r="M41" s="11">
        <f>'[1]Capacitaciones 2017 '!BQ117</f>
        <v>525</v>
      </c>
      <c r="N41" s="30">
        <f>M41/M44</f>
        <v>0.206286836935167</v>
      </c>
      <c r="O41" s="7"/>
      <c r="P41" s="4"/>
      <c r="Q41" s="4"/>
      <c r="R41" s="4"/>
      <c r="S41" s="4"/>
      <c r="T41" s="4"/>
      <c r="U41" s="4"/>
      <c r="V41" s="4"/>
      <c r="W41" s="4"/>
      <c r="X41" s="4"/>
      <c r="Y41" s="4"/>
      <c r="Z41" s="4"/>
    </row>
    <row r="42" spans="1:26">
      <c r="A42" s="6"/>
      <c r="B42" s="31"/>
      <c r="C42" s="31"/>
      <c r="D42" s="4"/>
      <c r="E42" s="4"/>
      <c r="F42" s="4"/>
      <c r="G42" s="4"/>
      <c r="H42" s="4"/>
      <c r="I42" s="4"/>
      <c r="J42" s="4"/>
      <c r="K42" s="6"/>
      <c r="L42" s="29" t="s">
        <v>35</v>
      </c>
      <c r="M42" s="11">
        <f>'[1]Capacitaciones 2017 '!BR117</f>
        <v>328</v>
      </c>
      <c r="N42" s="30">
        <f>M42/M44</f>
        <v>0.12888015717092338</v>
      </c>
      <c r="O42" s="7"/>
      <c r="P42" s="4"/>
      <c r="Q42" s="4"/>
      <c r="R42" s="4"/>
      <c r="S42" s="4"/>
      <c r="T42" s="4"/>
      <c r="U42" s="4"/>
      <c r="V42" s="4"/>
      <c r="W42" s="4"/>
      <c r="X42" s="4"/>
      <c r="Y42" s="4"/>
      <c r="Z42" s="4"/>
    </row>
    <row r="43" spans="1:26">
      <c r="A43" s="6"/>
      <c r="B43" s="31"/>
      <c r="C43" s="31"/>
      <c r="D43" s="4"/>
      <c r="E43" s="4"/>
      <c r="F43" s="4"/>
      <c r="G43" s="4"/>
      <c r="H43" s="4"/>
      <c r="I43" s="4"/>
      <c r="J43" s="4"/>
      <c r="K43" s="6"/>
      <c r="L43" s="29" t="s">
        <v>36</v>
      </c>
      <c r="M43" s="11">
        <f>'[1]Capacitaciones 2017 '!BS117</f>
        <v>94</v>
      </c>
      <c r="N43" s="30">
        <f>M43/M44</f>
        <v>3.6935166994106088E-2</v>
      </c>
      <c r="O43" s="7"/>
      <c r="P43" s="4"/>
      <c r="Q43" s="4"/>
      <c r="R43" s="4"/>
      <c r="S43" s="4"/>
      <c r="T43" s="4"/>
      <c r="U43" s="4"/>
      <c r="V43" s="4"/>
      <c r="W43" s="4"/>
      <c r="X43" s="4"/>
      <c r="Y43" s="4"/>
      <c r="Z43" s="4"/>
    </row>
    <row r="44" spans="1:26">
      <c r="A44" s="6"/>
      <c r="B44" s="31"/>
      <c r="C44" s="31"/>
      <c r="D44" s="4"/>
      <c r="E44" s="4"/>
      <c r="F44" s="4"/>
      <c r="G44" s="4"/>
      <c r="H44" s="4"/>
      <c r="I44" s="4"/>
      <c r="J44" s="4"/>
      <c r="K44" s="6"/>
      <c r="L44" s="32" t="s">
        <v>6</v>
      </c>
      <c r="M44" s="11">
        <f t="shared" ref="M44:N44" si="8">SUM(M38:M43)</f>
        <v>2545</v>
      </c>
      <c r="N44" s="30">
        <f t="shared" si="8"/>
        <v>1</v>
      </c>
      <c r="O44" s="7"/>
      <c r="P44" s="4"/>
      <c r="Q44" s="4"/>
      <c r="R44" s="4"/>
      <c r="S44" s="4"/>
      <c r="T44" s="4"/>
      <c r="U44" s="4"/>
      <c r="V44" s="4"/>
      <c r="W44" s="4"/>
      <c r="X44" s="4"/>
      <c r="Y44" s="4"/>
      <c r="Z44" s="4"/>
    </row>
    <row r="45" spans="1:26" ht="15" customHeight="1">
      <c r="A45" s="6"/>
      <c r="B45" s="31"/>
      <c r="C45" s="31"/>
      <c r="D45" s="4"/>
      <c r="E45" s="4"/>
      <c r="F45" s="4"/>
      <c r="G45" s="4"/>
      <c r="H45" s="4"/>
      <c r="I45" s="4"/>
      <c r="J45" s="4"/>
      <c r="K45" s="6"/>
      <c r="L45" s="67" t="s">
        <v>37</v>
      </c>
      <c r="M45" s="68"/>
      <c r="N45" s="68"/>
      <c r="O45" s="7"/>
      <c r="P45" s="4"/>
      <c r="Q45" s="4"/>
      <c r="R45" s="4"/>
      <c r="S45" s="4"/>
      <c r="T45" s="4"/>
      <c r="U45" s="4"/>
      <c r="V45" s="4"/>
      <c r="W45" s="4"/>
      <c r="X45" s="4"/>
      <c r="Y45" s="4"/>
      <c r="Z45" s="4"/>
    </row>
    <row r="46" spans="1:26" ht="23.25" customHeight="1">
      <c r="A46" s="6"/>
      <c r="B46" s="31"/>
      <c r="C46" s="31"/>
      <c r="D46" s="4"/>
      <c r="E46" s="4"/>
      <c r="F46" s="4"/>
      <c r="G46" s="4"/>
      <c r="H46" s="4"/>
      <c r="I46" s="4"/>
      <c r="J46" s="4"/>
      <c r="K46" s="6"/>
      <c r="L46" s="60"/>
      <c r="M46" s="60"/>
      <c r="N46" s="60"/>
      <c r="O46" s="7"/>
      <c r="P46" s="4"/>
      <c r="Q46" s="4"/>
      <c r="R46" s="4"/>
      <c r="S46" s="4"/>
      <c r="T46" s="4"/>
      <c r="U46" s="4"/>
      <c r="V46" s="4"/>
      <c r="W46" s="4"/>
      <c r="X46" s="4"/>
      <c r="Y46" s="4"/>
      <c r="Z46" s="4"/>
    </row>
    <row r="47" spans="1:26" ht="23.25" customHeight="1">
      <c r="A47" s="6"/>
      <c r="B47" s="31"/>
      <c r="C47" s="31"/>
      <c r="D47" s="4"/>
      <c r="E47" s="4"/>
      <c r="F47" s="4"/>
      <c r="G47" s="4"/>
      <c r="H47" s="4"/>
      <c r="I47" s="4"/>
      <c r="J47" s="4"/>
      <c r="K47" s="6"/>
      <c r="L47" s="60"/>
      <c r="M47" s="60"/>
      <c r="N47" s="60"/>
      <c r="O47" s="7"/>
      <c r="P47" s="4"/>
      <c r="Q47" s="4"/>
      <c r="R47" s="4"/>
      <c r="S47" s="4"/>
      <c r="T47" s="4"/>
      <c r="U47" s="4"/>
      <c r="V47" s="4"/>
      <c r="W47" s="4"/>
      <c r="X47" s="4"/>
      <c r="Y47" s="4"/>
      <c r="Z47" s="4"/>
    </row>
    <row r="48" spans="1:26" ht="24.75" customHeight="1">
      <c r="A48" s="6"/>
      <c r="B48" s="31"/>
      <c r="C48" s="31"/>
      <c r="D48" s="4"/>
      <c r="E48" s="4"/>
      <c r="F48" s="4"/>
      <c r="G48" s="4"/>
      <c r="H48" s="4"/>
      <c r="I48" s="4"/>
      <c r="J48" s="4"/>
      <c r="K48" s="6"/>
      <c r="L48" s="4"/>
      <c r="M48" s="4"/>
      <c r="N48" s="4"/>
      <c r="O48" s="7"/>
      <c r="P48" s="4"/>
      <c r="Q48" s="4"/>
      <c r="R48" s="4"/>
      <c r="S48" s="4"/>
      <c r="T48" s="4"/>
      <c r="U48" s="4"/>
      <c r="V48" s="4"/>
      <c r="W48" s="4"/>
      <c r="X48" s="4"/>
      <c r="Y48" s="4"/>
      <c r="Z48" s="4"/>
    </row>
    <row r="49" spans="1:26" ht="15.75" thickBot="1">
      <c r="A49" s="6"/>
      <c r="B49" s="4"/>
      <c r="C49" s="4"/>
      <c r="D49" s="4"/>
      <c r="E49" s="4"/>
      <c r="F49" s="4"/>
      <c r="G49" s="4"/>
      <c r="H49" s="4"/>
      <c r="I49" s="4"/>
      <c r="J49" s="4"/>
      <c r="K49" s="6"/>
      <c r="L49" s="4"/>
      <c r="M49" s="4"/>
      <c r="N49" s="4"/>
      <c r="O49" s="7"/>
      <c r="P49" s="4"/>
      <c r="Q49" s="4"/>
      <c r="R49" s="4"/>
      <c r="S49" s="4"/>
      <c r="T49" s="4"/>
      <c r="U49" s="4"/>
      <c r="V49" s="4"/>
      <c r="W49" s="4"/>
      <c r="X49" s="4"/>
      <c r="Y49" s="4"/>
      <c r="Z49" s="4"/>
    </row>
    <row r="50" spans="1:26">
      <c r="A50" s="1"/>
      <c r="B50" s="2"/>
      <c r="C50" s="2"/>
      <c r="D50" s="2"/>
      <c r="E50" s="2"/>
      <c r="F50" s="2"/>
      <c r="G50" s="2"/>
      <c r="H50" s="2"/>
      <c r="I50" s="2"/>
      <c r="J50" s="3"/>
      <c r="K50" s="6"/>
      <c r="L50" s="4"/>
      <c r="M50" s="4"/>
      <c r="N50" s="4"/>
      <c r="O50" s="7"/>
      <c r="P50" s="4"/>
      <c r="Q50" s="4"/>
      <c r="R50" s="4"/>
      <c r="S50" s="4"/>
      <c r="T50" s="4"/>
      <c r="U50" s="4"/>
      <c r="V50" s="4"/>
      <c r="W50" s="4"/>
      <c r="X50" s="4"/>
      <c r="Y50" s="4"/>
      <c r="Z50" s="4"/>
    </row>
    <row r="51" spans="1:26">
      <c r="A51" s="6"/>
      <c r="B51" s="69" t="s">
        <v>38</v>
      </c>
      <c r="C51" s="64"/>
      <c r="D51" s="64"/>
      <c r="E51" s="65"/>
      <c r="F51" s="4"/>
      <c r="G51" s="4"/>
      <c r="H51" s="4"/>
      <c r="I51" s="4"/>
      <c r="J51" s="7"/>
      <c r="K51" s="6"/>
      <c r="L51" s="4"/>
      <c r="M51" s="4"/>
      <c r="N51" s="4"/>
      <c r="O51" s="7"/>
      <c r="P51" s="4"/>
      <c r="Q51" s="4"/>
      <c r="R51" s="4"/>
      <c r="S51" s="4"/>
      <c r="T51" s="4"/>
      <c r="U51" s="4"/>
      <c r="V51" s="4"/>
      <c r="W51" s="4"/>
      <c r="X51" s="4"/>
      <c r="Y51" s="4"/>
      <c r="Z51" s="4"/>
    </row>
    <row r="52" spans="1:26">
      <c r="A52" s="6"/>
      <c r="B52" s="33"/>
      <c r="C52" s="8" t="s">
        <v>4</v>
      </c>
      <c r="D52" s="8" t="s">
        <v>5</v>
      </c>
      <c r="E52" s="8" t="s">
        <v>6</v>
      </c>
      <c r="F52" s="4"/>
      <c r="G52" s="4"/>
      <c r="H52" s="4"/>
      <c r="I52" s="4"/>
      <c r="J52" s="7"/>
      <c r="K52" s="6"/>
      <c r="L52" s="4"/>
      <c r="M52" s="4"/>
      <c r="N52" s="4"/>
      <c r="O52" s="7"/>
      <c r="P52" s="4"/>
      <c r="Q52" s="4"/>
      <c r="R52" s="4"/>
      <c r="S52" s="4"/>
      <c r="T52" s="4"/>
      <c r="U52" s="4"/>
      <c r="V52" s="4"/>
      <c r="W52" s="4"/>
      <c r="X52" s="4"/>
      <c r="Y52" s="4"/>
      <c r="Z52" s="4"/>
    </row>
    <row r="53" spans="1:26" ht="45">
      <c r="A53" s="6"/>
      <c r="B53" s="34" t="s">
        <v>39</v>
      </c>
      <c r="C53" s="11">
        <f>'[1]Capacitaciones 2017 '!Z117+'[1]Capacitaciones 2017 '!AB117+'[1]Capacitaciones 2017 '!AD117+'[1]Capacitaciones 2017 '!AF117+'[1]Capacitaciones 2017 '!AH117</f>
        <v>421</v>
      </c>
      <c r="D53" s="11">
        <f>'[1]Capacitaciones 2017 '!AA117+'[1]Capacitaciones 2017 '!AC117+'[1]Capacitaciones 2017 '!AE117+'[1]Capacitaciones 2017 '!AG117+'[1]Capacitaciones 2017 '!AI117</f>
        <v>277</v>
      </c>
      <c r="E53" s="11">
        <f t="shared" ref="E53:E57" si="9">C53+D53</f>
        <v>698</v>
      </c>
      <c r="F53" s="4"/>
      <c r="G53" s="4"/>
      <c r="H53" s="4"/>
      <c r="I53" s="4"/>
      <c r="J53" s="7"/>
      <c r="K53" s="6"/>
      <c r="L53" s="4"/>
      <c r="M53" s="4"/>
      <c r="N53" s="4"/>
      <c r="O53" s="7"/>
      <c r="P53" s="4"/>
      <c r="Q53" s="4"/>
      <c r="R53" s="4"/>
      <c r="S53" s="4"/>
      <c r="T53" s="4"/>
      <c r="U53" s="4"/>
      <c r="V53" s="4"/>
      <c r="W53" s="4"/>
      <c r="X53" s="4"/>
      <c r="Y53" s="4"/>
      <c r="Z53" s="4"/>
    </row>
    <row r="54" spans="1:26" ht="45">
      <c r="A54" s="6"/>
      <c r="B54" s="34" t="s">
        <v>40</v>
      </c>
      <c r="C54" s="11">
        <f>'[1]Capacitaciones 2017 '!AJ117+'[1]Capacitaciones 2017 '!AL117+'[1]Capacitaciones 2017 '!AN117+'[1]Capacitaciones 2017 '!AP117</f>
        <v>677</v>
      </c>
      <c r="D54" s="11">
        <f>'[1]Capacitaciones 2017 '!AK117+'[1]Capacitaciones 2017 '!AM117+'[1]Capacitaciones 2017 '!AO117+'[1]Capacitaciones 2017 '!AQ117</f>
        <v>829</v>
      </c>
      <c r="E54" s="11">
        <f t="shared" si="9"/>
        <v>1506</v>
      </c>
      <c r="F54" s="4"/>
      <c r="G54" s="4"/>
      <c r="H54" s="4"/>
      <c r="I54" s="4"/>
      <c r="J54" s="7"/>
      <c r="K54" s="6"/>
      <c r="L54" s="4"/>
      <c r="M54" s="4"/>
      <c r="N54" s="4"/>
      <c r="O54" s="7"/>
      <c r="P54" s="4"/>
      <c r="Q54" s="4"/>
      <c r="R54" s="4"/>
      <c r="S54" s="4"/>
      <c r="T54" s="4"/>
      <c r="U54" s="4"/>
      <c r="V54" s="4"/>
      <c r="W54" s="4"/>
      <c r="X54" s="4"/>
      <c r="Y54" s="4"/>
      <c r="Z54" s="4"/>
    </row>
    <row r="55" spans="1:26">
      <c r="A55" s="6"/>
      <c r="B55" s="34" t="s">
        <v>21</v>
      </c>
      <c r="C55" s="11">
        <f>'[1]Capacitaciones 2017 '!AR117+'[1]Capacitaciones 2017 '!AT117+'[1]Capacitaciones 2017 '!AV117+'[1]Capacitaciones 2017 '!AX117+'[1]Capacitaciones 2017 '!AZ117+'[1]Capacitaciones 2017 '!BB117+'[1]Capacitaciones 2017 '!BD117</f>
        <v>147</v>
      </c>
      <c r="D55" s="11">
        <f>'[1]Capacitaciones 2017 '!AS117+'[1]Capacitaciones 2017 '!AU117+'[1]Capacitaciones 2017 '!AW117+'[1]Capacitaciones 2017 '!AY117+'[1]Capacitaciones 2017 '!BA117+'[1]Capacitaciones 2017 '!BC117+'[1]Capacitaciones 2017 '!BE117</f>
        <v>127</v>
      </c>
      <c r="E55" s="11">
        <f t="shared" si="9"/>
        <v>274</v>
      </c>
      <c r="F55" s="4"/>
      <c r="G55" s="4"/>
      <c r="H55" s="4"/>
      <c r="I55" s="4"/>
      <c r="J55" s="7"/>
      <c r="K55" s="6"/>
      <c r="L55" s="4"/>
      <c r="M55" s="4"/>
      <c r="N55" s="4"/>
      <c r="O55" s="7"/>
      <c r="P55" s="4"/>
      <c r="Q55" s="4"/>
      <c r="R55" s="4"/>
      <c r="S55" s="4"/>
      <c r="T55" s="4"/>
      <c r="U55" s="4"/>
      <c r="V55" s="4"/>
      <c r="W55" s="4"/>
      <c r="X55" s="4"/>
      <c r="Y55" s="4"/>
      <c r="Z55" s="4"/>
    </row>
    <row r="56" spans="1:26" ht="30">
      <c r="A56" s="6"/>
      <c r="B56" s="34" t="s">
        <v>41</v>
      </c>
      <c r="C56" s="11">
        <f>'[1]Capacitaciones 2017 '!BF117+'[1]Capacitaciones 2017 '!BH117+'[1]Capacitaciones 2017 '!BJ117+'[1]Capacitaciones 2017 '!BL117</f>
        <v>455</v>
      </c>
      <c r="D56" s="11">
        <f>'[1]Capacitaciones 2017 '!BG117+'[1]Capacitaciones 2017 '!BI117+'[1]Capacitaciones 2017 '!BK117+'[1]Capacitaciones 2017 '!BM117</f>
        <v>744</v>
      </c>
      <c r="E56" s="11">
        <f t="shared" si="9"/>
        <v>1199</v>
      </c>
      <c r="F56" s="4"/>
      <c r="G56" s="4"/>
      <c r="H56" s="4"/>
      <c r="I56" s="4"/>
      <c r="J56" s="7"/>
      <c r="K56" s="6"/>
      <c r="L56" s="4"/>
      <c r="M56" s="4"/>
      <c r="N56" s="4"/>
      <c r="O56" s="7"/>
      <c r="P56" s="4"/>
      <c r="Q56" s="4"/>
      <c r="R56" s="4"/>
      <c r="S56" s="4"/>
      <c r="T56" s="4"/>
      <c r="U56" s="4"/>
      <c r="V56" s="4"/>
      <c r="W56" s="4"/>
      <c r="X56" s="4"/>
      <c r="Y56" s="4"/>
      <c r="Z56" s="4"/>
    </row>
    <row r="57" spans="1:26">
      <c r="A57" s="6"/>
      <c r="B57" s="57" t="s">
        <v>42</v>
      </c>
      <c r="C57" s="58">
        <f t="shared" ref="C57:D57" si="10">SUM(C53:C56)</f>
        <v>1700</v>
      </c>
      <c r="D57" s="58">
        <f t="shared" si="10"/>
        <v>1977</v>
      </c>
      <c r="E57" s="58">
        <f t="shared" si="9"/>
        <v>3677</v>
      </c>
      <c r="F57" s="4"/>
      <c r="G57" s="4"/>
      <c r="H57" s="4"/>
      <c r="I57" s="4"/>
      <c r="J57" s="7"/>
      <c r="K57" s="6"/>
      <c r="L57" s="4"/>
      <c r="M57" s="4"/>
      <c r="N57" s="4"/>
      <c r="O57" s="7"/>
      <c r="P57" s="4"/>
      <c r="Q57" s="4"/>
      <c r="R57" s="4"/>
      <c r="S57" s="4"/>
      <c r="T57" s="4"/>
      <c r="U57" s="4"/>
      <c r="V57" s="4"/>
      <c r="W57" s="4"/>
      <c r="X57" s="4"/>
      <c r="Y57" s="4"/>
      <c r="Z57" s="4"/>
    </row>
    <row r="58" spans="1:26" ht="15.75" thickBot="1">
      <c r="A58" s="6"/>
      <c r="B58" s="4"/>
      <c r="C58" s="4"/>
      <c r="D58" s="4"/>
      <c r="E58" s="4"/>
      <c r="F58" s="4"/>
      <c r="G58" s="4"/>
      <c r="H58" s="4"/>
      <c r="I58" s="4"/>
      <c r="J58" s="7"/>
      <c r="K58" s="22"/>
      <c r="L58" s="23"/>
      <c r="M58" s="23"/>
      <c r="N58" s="23"/>
      <c r="O58" s="24"/>
      <c r="P58" s="4"/>
      <c r="Q58" s="4"/>
      <c r="R58" s="4"/>
      <c r="S58" s="4"/>
      <c r="T58" s="4"/>
      <c r="U58" s="4"/>
      <c r="V58" s="4"/>
      <c r="W58" s="4"/>
      <c r="X58" s="4"/>
      <c r="Y58" s="4"/>
      <c r="Z58" s="4"/>
    </row>
    <row r="59" spans="1:26">
      <c r="A59" s="6"/>
      <c r="B59" s="4"/>
      <c r="C59" s="4"/>
      <c r="D59" s="4"/>
      <c r="E59" s="4"/>
      <c r="F59" s="4"/>
      <c r="G59" s="4"/>
      <c r="H59" s="4"/>
      <c r="I59" s="4"/>
      <c r="J59" s="4"/>
      <c r="K59" s="1"/>
      <c r="L59" s="2"/>
      <c r="M59" s="2"/>
      <c r="N59" s="2"/>
      <c r="O59" s="3"/>
      <c r="P59" s="4"/>
      <c r="Q59" s="4"/>
      <c r="R59" s="4"/>
      <c r="S59" s="4"/>
      <c r="T59" s="4"/>
      <c r="U59" s="4"/>
      <c r="V59" s="4"/>
      <c r="W59" s="4"/>
      <c r="X59" s="4"/>
      <c r="Y59" s="4"/>
      <c r="Z59" s="4"/>
    </row>
    <row r="60" spans="1:26">
      <c r="A60" s="6"/>
      <c r="B60" s="4"/>
      <c r="C60" s="4"/>
      <c r="D60" s="4"/>
      <c r="E60" s="4"/>
      <c r="F60" s="4"/>
      <c r="G60" s="4"/>
      <c r="H60" s="4"/>
      <c r="I60" s="4"/>
      <c r="J60" s="4"/>
      <c r="K60" s="6"/>
      <c r="L60" s="28" t="s">
        <v>43</v>
      </c>
      <c r="M60" s="8" t="s">
        <v>6</v>
      </c>
      <c r="N60" s="35"/>
      <c r="O60" s="7"/>
      <c r="P60" s="4"/>
      <c r="Q60" s="4"/>
      <c r="R60" s="4"/>
      <c r="S60" s="4"/>
      <c r="T60" s="4"/>
      <c r="U60" s="4"/>
      <c r="V60" s="4"/>
      <c r="W60" s="4"/>
      <c r="X60" s="4"/>
      <c r="Y60" s="4"/>
      <c r="Z60" s="4"/>
    </row>
    <row r="61" spans="1:26">
      <c r="A61" s="6"/>
      <c r="B61" s="4"/>
      <c r="C61" s="4"/>
      <c r="D61" s="4"/>
      <c r="E61" s="4"/>
      <c r="F61" s="4"/>
      <c r="G61" s="4"/>
      <c r="H61" s="4"/>
      <c r="I61" s="4"/>
      <c r="J61" s="4"/>
      <c r="K61" s="6"/>
      <c r="L61" s="36" t="s">
        <v>44</v>
      </c>
      <c r="M61" s="11">
        <v>243</v>
      </c>
      <c r="N61" s="70" t="s">
        <v>45</v>
      </c>
      <c r="O61" s="37"/>
      <c r="P61" s="4"/>
      <c r="Q61" s="4"/>
      <c r="R61" s="4"/>
      <c r="S61" s="4"/>
      <c r="T61" s="4"/>
      <c r="U61" s="4"/>
      <c r="V61" s="4"/>
      <c r="W61" s="4"/>
      <c r="X61" s="4"/>
      <c r="Y61" s="4"/>
      <c r="Z61" s="4"/>
    </row>
    <row r="62" spans="1:26">
      <c r="A62" s="6"/>
      <c r="B62" s="4"/>
      <c r="C62" s="4"/>
      <c r="D62" s="4"/>
      <c r="E62" s="4"/>
      <c r="F62" s="4"/>
      <c r="G62" s="4"/>
      <c r="H62" s="4"/>
      <c r="I62" s="4"/>
      <c r="J62" s="4"/>
      <c r="K62" s="6"/>
      <c r="L62" s="36" t="s">
        <v>46</v>
      </c>
      <c r="M62" s="11">
        <v>29</v>
      </c>
      <c r="N62" s="60"/>
      <c r="O62" s="7"/>
      <c r="P62" s="4"/>
      <c r="Q62" s="4"/>
      <c r="R62" s="4"/>
      <c r="S62" s="4"/>
      <c r="T62" s="4"/>
      <c r="U62" s="4"/>
      <c r="V62" s="4"/>
      <c r="W62" s="4"/>
      <c r="X62" s="4"/>
      <c r="Y62" s="4"/>
      <c r="Z62" s="4"/>
    </row>
    <row r="63" spans="1:26">
      <c r="A63" s="6"/>
      <c r="B63" s="4"/>
      <c r="C63" s="4"/>
      <c r="D63" s="4"/>
      <c r="E63" s="4"/>
      <c r="F63" s="4"/>
      <c r="G63" s="4"/>
      <c r="H63" s="4"/>
      <c r="I63" s="4"/>
      <c r="J63" s="4"/>
      <c r="K63" s="6"/>
      <c r="L63" s="36" t="s">
        <v>47</v>
      </c>
      <c r="M63" s="11">
        <v>37</v>
      </c>
      <c r="N63" s="60"/>
      <c r="O63" s="7"/>
      <c r="P63" s="4"/>
      <c r="Q63" s="4"/>
      <c r="R63" s="4"/>
      <c r="S63" s="4"/>
      <c r="T63" s="4"/>
      <c r="U63" s="4"/>
      <c r="V63" s="4"/>
      <c r="W63" s="4"/>
      <c r="X63" s="4"/>
      <c r="Y63" s="4"/>
      <c r="Z63" s="4"/>
    </row>
    <row r="64" spans="1:26">
      <c r="A64" s="6"/>
      <c r="B64" s="4"/>
      <c r="C64" s="4"/>
      <c r="D64" s="4"/>
      <c r="E64" s="4"/>
      <c r="F64" s="4"/>
      <c r="G64" s="4"/>
      <c r="H64" s="4"/>
      <c r="I64" s="4"/>
      <c r="J64" s="4"/>
      <c r="K64" s="6"/>
      <c r="L64" s="38" t="s">
        <v>6</v>
      </c>
      <c r="M64" s="12">
        <f>SUM(M61:M63)</f>
        <v>309</v>
      </c>
      <c r="N64" s="39"/>
      <c r="O64" s="7"/>
      <c r="P64" s="4"/>
      <c r="Q64" s="4"/>
      <c r="R64" s="4"/>
      <c r="S64" s="4"/>
      <c r="T64" s="4"/>
      <c r="U64" s="4"/>
      <c r="V64" s="4"/>
      <c r="W64" s="4"/>
      <c r="X64" s="4"/>
      <c r="Y64" s="4"/>
      <c r="Z64" s="4"/>
    </row>
    <row r="65" spans="1:26">
      <c r="A65" s="6"/>
      <c r="B65" s="4"/>
      <c r="C65" s="4"/>
      <c r="D65" s="4"/>
      <c r="E65" s="4"/>
      <c r="F65" s="4"/>
      <c r="G65" s="4"/>
      <c r="H65" s="4"/>
      <c r="I65" s="4"/>
      <c r="J65" s="4"/>
      <c r="K65" s="6"/>
      <c r="L65" s="35"/>
      <c r="M65" s="31"/>
      <c r="N65" s="39"/>
      <c r="O65" s="7"/>
      <c r="P65" s="4"/>
      <c r="Q65" s="4"/>
      <c r="R65" s="4"/>
      <c r="S65" s="4"/>
      <c r="T65" s="4"/>
      <c r="U65" s="4"/>
      <c r="V65" s="4"/>
      <c r="W65" s="4"/>
      <c r="X65" s="4"/>
      <c r="Y65" s="4"/>
      <c r="Z65" s="4"/>
    </row>
    <row r="66" spans="1:26">
      <c r="A66" s="6"/>
      <c r="B66" s="4"/>
      <c r="C66" s="4"/>
      <c r="D66" s="4"/>
      <c r="E66" s="4"/>
      <c r="F66" s="4"/>
      <c r="G66" s="4"/>
      <c r="H66" s="4"/>
      <c r="I66" s="4"/>
      <c r="J66" s="4"/>
      <c r="K66" s="6"/>
      <c r="L66" s="35"/>
      <c r="M66" s="31"/>
      <c r="N66" s="39"/>
      <c r="O66" s="7"/>
      <c r="P66" s="4"/>
      <c r="Q66" s="4"/>
      <c r="R66" s="4"/>
      <c r="S66" s="4"/>
      <c r="T66" s="4"/>
      <c r="U66" s="4"/>
      <c r="V66" s="4"/>
      <c r="W66" s="4"/>
      <c r="X66" s="4"/>
      <c r="Y66" s="4"/>
      <c r="Z66" s="4"/>
    </row>
    <row r="67" spans="1:26">
      <c r="A67" s="6"/>
      <c r="B67" s="4"/>
      <c r="C67" s="4"/>
      <c r="D67" s="4"/>
      <c r="E67" s="4"/>
      <c r="F67" s="4"/>
      <c r="G67" s="4"/>
      <c r="H67" s="4"/>
      <c r="I67" s="4"/>
      <c r="J67" s="4"/>
      <c r="K67" s="6"/>
      <c r="L67" s="35"/>
      <c r="M67" s="31"/>
      <c r="N67" s="39"/>
      <c r="O67" s="7"/>
      <c r="P67" s="4"/>
      <c r="Q67" s="4"/>
      <c r="R67" s="4"/>
      <c r="S67" s="4"/>
      <c r="T67" s="4"/>
      <c r="U67" s="4"/>
      <c r="V67" s="4"/>
      <c r="W67" s="4"/>
      <c r="X67" s="4"/>
      <c r="Y67" s="4"/>
      <c r="Z67" s="4"/>
    </row>
    <row r="68" spans="1:26">
      <c r="A68" s="6"/>
      <c r="B68" s="4"/>
      <c r="C68" s="4"/>
      <c r="D68" s="4"/>
      <c r="E68" s="4"/>
      <c r="F68" s="4"/>
      <c r="G68" s="4"/>
      <c r="H68" s="4"/>
      <c r="I68" s="4"/>
      <c r="J68" s="4"/>
      <c r="K68" s="6"/>
      <c r="L68" s="40"/>
      <c r="M68" s="31"/>
      <c r="N68" s="39"/>
      <c r="O68" s="7"/>
      <c r="P68" s="4"/>
      <c r="Q68" s="4"/>
      <c r="R68" s="4"/>
      <c r="S68" s="4"/>
      <c r="T68" s="4"/>
      <c r="U68" s="4"/>
      <c r="V68" s="4"/>
      <c r="W68" s="4"/>
      <c r="X68" s="4"/>
      <c r="Y68" s="4"/>
      <c r="Z68" s="4"/>
    </row>
    <row r="69" spans="1:26">
      <c r="A69" s="6"/>
      <c r="B69" s="4"/>
      <c r="C69" s="4"/>
      <c r="D69" s="4"/>
      <c r="E69" s="4"/>
      <c r="F69" s="4"/>
      <c r="G69" s="4"/>
      <c r="H69" s="4"/>
      <c r="I69" s="4"/>
      <c r="J69" s="4"/>
      <c r="K69" s="6"/>
      <c r="L69" s="4"/>
      <c r="M69" s="41"/>
      <c r="N69" s="41"/>
      <c r="O69" s="7"/>
      <c r="P69" s="4"/>
      <c r="Q69" s="4"/>
      <c r="R69" s="4"/>
      <c r="S69" s="4"/>
      <c r="T69" s="4"/>
      <c r="U69" s="4"/>
      <c r="V69" s="4"/>
      <c r="W69" s="4"/>
      <c r="X69" s="4"/>
      <c r="Y69" s="4"/>
      <c r="Z69" s="4"/>
    </row>
    <row r="70" spans="1:26">
      <c r="A70" s="6"/>
      <c r="B70" s="4"/>
      <c r="C70" s="4"/>
      <c r="D70" s="4"/>
      <c r="E70" s="4"/>
      <c r="F70" s="4"/>
      <c r="G70" s="4"/>
      <c r="H70" s="4"/>
      <c r="I70" s="4"/>
      <c r="J70" s="4"/>
      <c r="K70" s="6"/>
      <c r="L70" s="4"/>
      <c r="M70" s="41"/>
      <c r="N70" s="41"/>
      <c r="O70" s="7"/>
      <c r="P70" s="4"/>
      <c r="Q70" s="4"/>
      <c r="R70" s="4"/>
      <c r="S70" s="4"/>
      <c r="T70" s="4"/>
      <c r="U70" s="4"/>
      <c r="V70" s="4"/>
      <c r="W70" s="4"/>
      <c r="X70" s="4"/>
      <c r="Y70" s="4"/>
      <c r="Z70" s="4"/>
    </row>
    <row r="71" spans="1:26">
      <c r="A71" s="6"/>
      <c r="B71" s="4"/>
      <c r="C71" s="4"/>
      <c r="D71" s="4"/>
      <c r="E71" s="4"/>
      <c r="F71" s="4"/>
      <c r="G71" s="4"/>
      <c r="H71" s="4"/>
      <c r="I71" s="4"/>
      <c r="J71" s="4"/>
      <c r="K71" s="6"/>
      <c r="L71" s="4"/>
      <c r="M71" s="41"/>
      <c r="N71" s="41"/>
      <c r="O71" s="7"/>
      <c r="P71" s="4"/>
      <c r="Q71" s="4"/>
      <c r="R71" s="4"/>
      <c r="S71" s="4"/>
      <c r="T71" s="4"/>
      <c r="U71" s="4"/>
      <c r="V71" s="4"/>
      <c r="W71" s="4"/>
      <c r="X71" s="4"/>
      <c r="Y71" s="4"/>
      <c r="Z71" s="4"/>
    </row>
    <row r="72" spans="1:26">
      <c r="A72" s="6"/>
      <c r="B72" s="4"/>
      <c r="C72" s="4"/>
      <c r="D72" s="4"/>
      <c r="E72" s="4"/>
      <c r="F72" s="4"/>
      <c r="G72" s="4"/>
      <c r="H72" s="4"/>
      <c r="I72" s="4"/>
      <c r="J72" s="4"/>
      <c r="K72" s="6"/>
      <c r="L72" s="4"/>
      <c r="M72" s="41"/>
      <c r="N72" s="41"/>
      <c r="O72" s="7"/>
      <c r="P72" s="4"/>
      <c r="Q72" s="4"/>
      <c r="R72" s="4"/>
      <c r="S72" s="4"/>
      <c r="T72" s="4"/>
      <c r="U72" s="4"/>
      <c r="V72" s="4"/>
      <c r="W72" s="4"/>
      <c r="X72" s="4"/>
      <c r="Y72" s="4"/>
      <c r="Z72" s="4"/>
    </row>
    <row r="73" spans="1:26" ht="15.75" thickBot="1">
      <c r="A73" s="22"/>
      <c r="B73" s="23"/>
      <c r="C73" s="23"/>
      <c r="D73" s="23"/>
      <c r="E73" s="23"/>
      <c r="F73" s="23"/>
      <c r="G73" s="23"/>
      <c r="H73" s="23"/>
      <c r="I73" s="23"/>
      <c r="J73" s="23"/>
      <c r="K73" s="6"/>
      <c r="L73" s="4"/>
      <c r="M73" s="4"/>
      <c r="N73" s="4"/>
      <c r="O73" s="7"/>
      <c r="P73" s="4"/>
      <c r="Q73" s="4"/>
      <c r="R73" s="4"/>
      <c r="S73" s="4"/>
      <c r="T73" s="4"/>
      <c r="U73" s="4"/>
      <c r="V73" s="4"/>
      <c r="W73" s="4"/>
      <c r="X73" s="4"/>
      <c r="Y73" s="4"/>
      <c r="Z73" s="4"/>
    </row>
    <row r="74" spans="1:26">
      <c r="A74" s="1"/>
      <c r="B74" s="2"/>
      <c r="C74" s="2"/>
      <c r="D74" s="2"/>
      <c r="E74" s="2"/>
      <c r="F74" s="2"/>
      <c r="G74" s="2"/>
      <c r="H74" s="2"/>
      <c r="I74" s="2"/>
      <c r="J74" s="2"/>
      <c r="K74" s="6"/>
      <c r="L74" s="4"/>
      <c r="M74" s="4"/>
      <c r="N74" s="4"/>
      <c r="O74" s="7"/>
      <c r="P74" s="4"/>
      <c r="Q74" s="4"/>
      <c r="R74" s="4"/>
      <c r="S74" s="4"/>
      <c r="T74" s="4"/>
      <c r="U74" s="4"/>
      <c r="V74" s="4"/>
      <c r="W74" s="4"/>
      <c r="X74" s="4"/>
      <c r="Y74" s="4"/>
      <c r="Z74" s="4"/>
    </row>
    <row r="75" spans="1:26">
      <c r="A75" s="4"/>
      <c r="B75" s="4"/>
      <c r="C75" s="4"/>
      <c r="D75" s="4"/>
      <c r="E75" s="4"/>
      <c r="F75" s="4"/>
      <c r="G75" s="4"/>
      <c r="H75" s="4"/>
      <c r="I75" s="4"/>
      <c r="J75" s="4"/>
      <c r="K75" s="6"/>
      <c r="L75" s="4"/>
      <c r="M75" s="4"/>
      <c r="N75" s="4"/>
      <c r="O75" s="7"/>
      <c r="P75" s="4"/>
      <c r="Q75" s="4"/>
      <c r="R75" s="4"/>
      <c r="S75" s="4"/>
      <c r="T75" s="4"/>
      <c r="U75" s="4"/>
      <c r="V75" s="4"/>
      <c r="W75" s="4"/>
      <c r="X75" s="4"/>
      <c r="Y75" s="4"/>
      <c r="Z75" s="4"/>
    </row>
    <row r="76" spans="1:26" ht="32.25" customHeight="1">
      <c r="A76" s="4"/>
      <c r="B76" s="71" t="s">
        <v>48</v>
      </c>
      <c r="C76" s="64"/>
      <c r="D76" s="64"/>
      <c r="E76" s="65"/>
      <c r="F76" s="4"/>
      <c r="G76" s="72" t="s">
        <v>49</v>
      </c>
      <c r="H76" s="65"/>
      <c r="I76" s="4"/>
      <c r="J76" s="4"/>
      <c r="K76" s="6"/>
      <c r="L76" s="4"/>
      <c r="M76" s="4"/>
      <c r="N76" s="4"/>
      <c r="O76" s="7"/>
      <c r="P76" s="4"/>
      <c r="Q76" s="4"/>
      <c r="R76" s="4"/>
      <c r="S76" s="4"/>
      <c r="T76" s="4"/>
      <c r="U76" s="4"/>
      <c r="V76" s="4"/>
      <c r="W76" s="4"/>
      <c r="X76" s="4"/>
      <c r="Y76" s="4"/>
      <c r="Z76" s="4"/>
    </row>
    <row r="77" spans="1:26">
      <c r="A77" s="4"/>
      <c r="B77" s="42" t="s">
        <v>50</v>
      </c>
      <c r="C77" s="42" t="s">
        <v>4</v>
      </c>
      <c r="D77" s="42" t="s">
        <v>5</v>
      </c>
      <c r="E77" s="42" t="s">
        <v>6</v>
      </c>
      <c r="F77" s="4"/>
      <c r="G77" s="11">
        <v>2014</v>
      </c>
      <c r="H77" s="11">
        <v>81</v>
      </c>
      <c r="I77" s="4"/>
      <c r="J77" s="4"/>
      <c r="K77" s="6"/>
      <c r="L77" s="4"/>
      <c r="M77" s="4"/>
      <c r="N77" s="4"/>
      <c r="O77" s="7"/>
      <c r="P77" s="4"/>
      <c r="Q77" s="4"/>
      <c r="R77" s="4"/>
      <c r="S77" s="4"/>
      <c r="T77" s="4"/>
      <c r="U77" s="4"/>
      <c r="V77" s="4"/>
      <c r="W77" s="4"/>
      <c r="X77" s="4"/>
      <c r="Y77" s="4"/>
      <c r="Z77" s="4"/>
    </row>
    <row r="78" spans="1:26">
      <c r="A78" s="4"/>
      <c r="B78" s="12">
        <v>2014</v>
      </c>
      <c r="C78" s="11">
        <v>1012</v>
      </c>
      <c r="D78" s="11">
        <v>1114</v>
      </c>
      <c r="E78" s="43">
        <f t="shared" ref="E78:E81" si="11">C78+D78</f>
        <v>2126</v>
      </c>
      <c r="F78" s="4"/>
      <c r="G78" s="11">
        <v>2015</v>
      </c>
      <c r="H78" s="11">
        <v>112</v>
      </c>
      <c r="I78" s="4"/>
      <c r="J78" s="4"/>
      <c r="K78" s="6"/>
      <c r="L78" s="4"/>
      <c r="M78" s="4"/>
      <c r="N78" s="4"/>
      <c r="O78" s="7"/>
      <c r="P78" s="4"/>
      <c r="Q78" s="4"/>
      <c r="R78" s="4"/>
      <c r="S78" s="4"/>
      <c r="T78" s="4"/>
      <c r="U78" s="4"/>
      <c r="V78" s="4"/>
      <c r="W78" s="4"/>
      <c r="X78" s="4"/>
      <c r="Y78" s="4"/>
      <c r="Z78" s="4"/>
    </row>
    <row r="79" spans="1:26">
      <c r="A79" s="4"/>
      <c r="B79" s="12">
        <v>2015</v>
      </c>
      <c r="C79" s="11">
        <v>1027</v>
      </c>
      <c r="D79" s="11">
        <v>1097</v>
      </c>
      <c r="E79" s="43">
        <f t="shared" si="11"/>
        <v>2124</v>
      </c>
      <c r="F79" s="4"/>
      <c r="G79" s="11">
        <v>2016</v>
      </c>
      <c r="H79" s="11">
        <v>127</v>
      </c>
      <c r="I79" s="4"/>
      <c r="J79" s="4"/>
      <c r="K79" s="6"/>
      <c r="L79" s="4"/>
      <c r="M79" s="4"/>
      <c r="N79" s="4"/>
      <c r="O79" s="7"/>
      <c r="P79" s="4"/>
      <c r="Q79" s="4"/>
      <c r="R79" s="4"/>
      <c r="S79" s="4"/>
      <c r="T79" s="4"/>
      <c r="U79" s="4"/>
      <c r="V79" s="4"/>
      <c r="W79" s="4"/>
      <c r="X79" s="4"/>
      <c r="Y79" s="4"/>
      <c r="Z79" s="4"/>
    </row>
    <row r="80" spans="1:26" ht="15.75" thickBot="1">
      <c r="A80" s="4"/>
      <c r="B80" s="12">
        <v>2016</v>
      </c>
      <c r="C80" s="11">
        <v>1510</v>
      </c>
      <c r="D80" s="11">
        <v>1700</v>
      </c>
      <c r="E80" s="43">
        <f t="shared" si="11"/>
        <v>3210</v>
      </c>
      <c r="F80" s="4"/>
      <c r="G80" s="11">
        <v>2017</v>
      </c>
      <c r="H80" s="11">
        <f>'[1]Capacitaciones 2017 '!Q117</f>
        <v>119</v>
      </c>
      <c r="I80" s="4"/>
      <c r="J80" s="4"/>
      <c r="K80" s="22"/>
      <c r="L80" s="23"/>
      <c r="M80" s="23"/>
      <c r="N80" s="23"/>
      <c r="O80" s="24"/>
      <c r="P80" s="4"/>
      <c r="Q80" s="4"/>
      <c r="R80" s="4"/>
      <c r="S80" s="4"/>
      <c r="T80" s="4"/>
      <c r="U80" s="4"/>
      <c r="V80" s="4"/>
      <c r="W80" s="4"/>
      <c r="X80" s="4"/>
      <c r="Y80" s="4"/>
      <c r="Z80" s="4"/>
    </row>
    <row r="81" spans="1:26">
      <c r="A81" s="4"/>
      <c r="B81" s="44">
        <v>2017</v>
      </c>
      <c r="C81" s="45">
        <f t="shared" ref="C81:D81" si="12">C57</f>
        <v>1700</v>
      </c>
      <c r="D81" s="45">
        <f t="shared" si="12"/>
        <v>1977</v>
      </c>
      <c r="E81" s="46">
        <f t="shared" si="11"/>
        <v>3677</v>
      </c>
      <c r="F81" s="4"/>
      <c r="G81" s="4"/>
      <c r="H81" s="4"/>
      <c r="I81" s="4"/>
      <c r="J81" s="4"/>
      <c r="K81" s="4"/>
      <c r="L81" s="7"/>
      <c r="M81" s="4"/>
      <c r="N81" s="4"/>
      <c r="O81" s="4"/>
      <c r="P81" s="4"/>
      <c r="Q81" s="4"/>
      <c r="R81" s="4"/>
      <c r="S81" s="4"/>
      <c r="T81" s="4"/>
      <c r="U81" s="4"/>
      <c r="V81" s="4"/>
      <c r="W81" s="4"/>
      <c r="X81" s="4"/>
      <c r="Y81" s="4"/>
      <c r="Z81" s="4"/>
    </row>
    <row r="82" spans="1:26">
      <c r="A82" s="4"/>
      <c r="B82" s="47"/>
      <c r="C82" s="47"/>
      <c r="D82" s="47"/>
      <c r="E82" s="47"/>
      <c r="F82" s="4"/>
      <c r="G82" s="4"/>
      <c r="H82" s="4"/>
      <c r="I82" s="4"/>
      <c r="J82" s="4"/>
      <c r="K82" s="4"/>
      <c r="L82" s="48"/>
      <c r="M82" s="49"/>
      <c r="N82" s="49"/>
      <c r="O82" s="49"/>
      <c r="P82" s="4"/>
      <c r="Q82" s="4"/>
      <c r="R82" s="4"/>
      <c r="S82" s="4"/>
      <c r="T82" s="4"/>
      <c r="U82" s="4"/>
      <c r="V82" s="4"/>
      <c r="W82" s="4"/>
      <c r="X82" s="4"/>
      <c r="Y82" s="4"/>
      <c r="Z82" s="4"/>
    </row>
    <row r="83" spans="1:26">
      <c r="A83" s="59" t="s">
        <v>51</v>
      </c>
      <c r="B83" s="60"/>
      <c r="C83" s="60"/>
      <c r="D83" s="60"/>
      <c r="E83" s="60"/>
      <c r="F83" s="4"/>
      <c r="G83" s="4"/>
      <c r="H83" s="4"/>
      <c r="I83" s="4"/>
      <c r="J83" s="4"/>
      <c r="K83" s="4"/>
      <c r="L83" s="50"/>
      <c r="M83" s="49"/>
      <c r="N83" s="49"/>
      <c r="O83" s="49"/>
      <c r="P83" s="4"/>
      <c r="Q83" s="4"/>
      <c r="R83" s="4"/>
      <c r="S83" s="4"/>
      <c r="T83" s="4"/>
      <c r="U83" s="4"/>
      <c r="V83" s="4"/>
      <c r="W83" s="4"/>
      <c r="X83" s="4"/>
      <c r="Y83" s="4"/>
      <c r="Z83" s="4"/>
    </row>
    <row r="84" spans="1:26">
      <c r="A84" s="60"/>
      <c r="B84" s="60"/>
      <c r="C84" s="60"/>
      <c r="D84" s="60"/>
      <c r="E84" s="60"/>
      <c r="F84" s="4"/>
      <c r="G84" s="4"/>
      <c r="H84" s="4"/>
      <c r="I84" s="4"/>
      <c r="J84" s="4"/>
      <c r="K84" s="4"/>
      <c r="L84" s="51"/>
      <c r="M84" s="52"/>
      <c r="N84" s="52"/>
      <c r="O84" s="52"/>
      <c r="P84" s="4"/>
      <c r="Q84" s="4"/>
      <c r="R84" s="4"/>
      <c r="S84" s="4"/>
      <c r="T84" s="4"/>
      <c r="U84" s="4"/>
      <c r="V84" s="4"/>
      <c r="W84" s="4"/>
      <c r="X84" s="4"/>
      <c r="Y84" s="4"/>
      <c r="Z84" s="4"/>
    </row>
    <row r="85" spans="1:26">
      <c r="A85" s="4"/>
      <c r="F85" s="4"/>
      <c r="G85" s="4"/>
      <c r="H85" s="4"/>
      <c r="I85" s="4"/>
      <c r="J85" s="4"/>
      <c r="K85" s="4"/>
      <c r="L85" s="51"/>
      <c r="M85" s="52"/>
      <c r="N85" s="52"/>
      <c r="O85" s="52"/>
      <c r="P85" s="4"/>
      <c r="Q85" s="4"/>
      <c r="R85" s="4"/>
      <c r="S85" s="4"/>
      <c r="T85" s="4"/>
      <c r="U85" s="4"/>
      <c r="V85" s="4"/>
      <c r="W85" s="4"/>
      <c r="X85" s="4"/>
      <c r="Y85" s="4"/>
      <c r="Z85" s="4"/>
    </row>
    <row r="86" spans="1:26">
      <c r="A86" s="4"/>
      <c r="B86" s="4"/>
      <c r="C86" s="4"/>
      <c r="D86" s="4"/>
      <c r="E86" s="4"/>
      <c r="F86" s="4"/>
      <c r="G86" s="4"/>
      <c r="H86" s="4"/>
      <c r="I86" s="4"/>
      <c r="J86" s="4"/>
      <c r="K86" s="4"/>
      <c r="L86" s="51"/>
      <c r="M86" s="52"/>
      <c r="N86" s="52"/>
      <c r="O86" s="52"/>
      <c r="P86" s="4"/>
      <c r="Q86" s="4"/>
      <c r="R86" s="4"/>
      <c r="S86" s="4"/>
      <c r="T86" s="4"/>
      <c r="U86" s="4"/>
      <c r="V86" s="4"/>
      <c r="W86" s="4"/>
      <c r="X86" s="4"/>
      <c r="Y86" s="4"/>
      <c r="Z86" s="4"/>
    </row>
    <row r="87" spans="1:26">
      <c r="A87" s="4"/>
      <c r="B87" s="4"/>
      <c r="C87" s="4"/>
      <c r="D87" s="4"/>
      <c r="E87" s="4"/>
      <c r="F87" s="4"/>
      <c r="G87" s="4"/>
      <c r="H87" s="4"/>
      <c r="I87" s="4"/>
      <c r="J87" s="4"/>
      <c r="K87" s="4"/>
      <c r="L87" s="51"/>
      <c r="M87" s="52"/>
      <c r="N87" s="52"/>
      <c r="O87" s="52"/>
      <c r="P87" s="4"/>
      <c r="Q87" s="4"/>
      <c r="R87" s="4"/>
      <c r="S87" s="4"/>
      <c r="T87" s="4"/>
      <c r="U87" s="4"/>
      <c r="V87" s="4"/>
      <c r="W87" s="4"/>
      <c r="X87" s="4"/>
      <c r="Y87" s="4"/>
      <c r="Z87" s="4"/>
    </row>
    <row r="88" spans="1:26">
      <c r="A88" s="4"/>
      <c r="B88" s="4"/>
      <c r="C88" s="4"/>
      <c r="D88" s="4"/>
      <c r="E88" s="4"/>
      <c r="F88" s="4"/>
      <c r="G88" s="4"/>
      <c r="H88" s="4"/>
      <c r="I88" s="4"/>
      <c r="J88" s="4"/>
      <c r="K88" s="4"/>
      <c r="L88" s="53"/>
      <c r="M88" s="49"/>
      <c r="N88" s="49"/>
      <c r="O88" s="49"/>
      <c r="P88" s="4"/>
      <c r="Q88" s="4"/>
      <c r="R88" s="4"/>
      <c r="S88" s="4"/>
      <c r="T88" s="4"/>
      <c r="U88" s="4"/>
      <c r="V88" s="4"/>
      <c r="W88" s="4"/>
      <c r="X88" s="4"/>
      <c r="Y88" s="4"/>
      <c r="Z88" s="4"/>
    </row>
    <row r="89" spans="1:26">
      <c r="A89" s="4"/>
      <c r="B89" s="4"/>
      <c r="C89" s="4"/>
      <c r="D89" s="4"/>
      <c r="E89" s="4"/>
      <c r="F89" s="4"/>
      <c r="G89" s="4"/>
      <c r="H89" s="4"/>
      <c r="I89" s="4"/>
      <c r="J89" s="4"/>
      <c r="K89" s="4"/>
      <c r="L89" s="54"/>
      <c r="M89" s="55"/>
      <c r="N89" s="55"/>
      <c r="O89" s="55"/>
      <c r="P89" s="4"/>
      <c r="Q89" s="4"/>
      <c r="R89" s="4"/>
      <c r="S89" s="4"/>
      <c r="T89" s="4"/>
      <c r="U89" s="4"/>
      <c r="V89" s="4"/>
      <c r="W89" s="4"/>
      <c r="X89" s="4"/>
      <c r="Y89" s="4"/>
      <c r="Z89" s="4"/>
    </row>
    <row r="90" spans="1:26">
      <c r="A90" s="4"/>
      <c r="B90" s="4"/>
      <c r="C90" s="4"/>
      <c r="D90" s="4"/>
      <c r="E90" s="4"/>
      <c r="F90" s="4"/>
      <c r="G90" s="4"/>
      <c r="H90" s="4"/>
      <c r="I90" s="4"/>
      <c r="J90" s="4"/>
      <c r="K90" s="4"/>
      <c r="L90" s="7"/>
      <c r="M90" s="4"/>
      <c r="N90" s="4"/>
      <c r="O90" s="4"/>
      <c r="P90" s="4"/>
      <c r="Q90" s="4"/>
      <c r="R90" s="4"/>
      <c r="S90" s="4"/>
      <c r="T90" s="4"/>
      <c r="U90" s="4"/>
      <c r="V90" s="4"/>
      <c r="W90" s="4"/>
      <c r="X90" s="4"/>
      <c r="Y90" s="4"/>
      <c r="Z90" s="4"/>
    </row>
    <row r="91" spans="1:26">
      <c r="A91" s="4"/>
      <c r="B91" s="4"/>
      <c r="C91" s="4"/>
      <c r="D91" s="4"/>
      <c r="E91" s="4"/>
      <c r="F91" s="4"/>
      <c r="G91" s="4"/>
      <c r="H91" s="4"/>
      <c r="I91" s="4"/>
      <c r="J91" s="4"/>
      <c r="K91" s="4"/>
      <c r="L91" s="7"/>
      <c r="M91" s="4"/>
      <c r="N91" s="4"/>
      <c r="O91" s="4"/>
      <c r="P91" s="4"/>
      <c r="Q91" s="4"/>
      <c r="R91" s="4"/>
      <c r="S91" s="4"/>
      <c r="T91" s="4"/>
      <c r="U91" s="4"/>
      <c r="V91" s="4"/>
      <c r="W91" s="4"/>
      <c r="X91" s="4"/>
      <c r="Y91" s="4"/>
      <c r="Z91" s="4"/>
    </row>
    <row r="92" spans="1:26">
      <c r="A92" s="4"/>
      <c r="B92" s="4"/>
      <c r="C92" s="4"/>
      <c r="D92" s="4"/>
      <c r="E92" s="4"/>
      <c r="F92" s="4"/>
      <c r="G92" s="4"/>
      <c r="H92" s="4"/>
      <c r="I92" s="4"/>
      <c r="J92" s="4"/>
      <c r="K92" s="4"/>
      <c r="L92" s="7"/>
      <c r="M92" s="4"/>
      <c r="N92" s="4"/>
      <c r="O92" s="4"/>
      <c r="P92" s="4"/>
      <c r="Q92" s="4"/>
      <c r="R92" s="4"/>
      <c r="S92" s="4"/>
      <c r="T92" s="4"/>
      <c r="U92" s="4"/>
      <c r="V92" s="4"/>
      <c r="W92" s="4"/>
      <c r="X92" s="4"/>
      <c r="Y92" s="4"/>
      <c r="Z92" s="4"/>
    </row>
    <row r="93" spans="1:26">
      <c r="A93" s="4"/>
      <c r="B93" s="4"/>
      <c r="C93" s="4"/>
      <c r="D93" s="4"/>
      <c r="E93" s="4"/>
      <c r="F93" s="4"/>
      <c r="G93" s="4"/>
      <c r="H93" s="4"/>
      <c r="I93" s="4"/>
      <c r="J93" s="4"/>
      <c r="K93" s="4"/>
      <c r="L93" s="7"/>
      <c r="M93" s="4"/>
      <c r="N93" s="4"/>
      <c r="O93" s="4"/>
      <c r="P93" s="4"/>
      <c r="Q93" s="4"/>
      <c r="R93" s="4"/>
      <c r="S93" s="4"/>
      <c r="T93" s="4"/>
      <c r="U93" s="4"/>
      <c r="V93" s="4"/>
      <c r="W93" s="4"/>
      <c r="X93" s="4"/>
      <c r="Y93" s="4"/>
      <c r="Z93" s="4"/>
    </row>
    <row r="94" spans="1:26">
      <c r="A94" s="4"/>
      <c r="B94" s="4"/>
      <c r="C94" s="4"/>
      <c r="D94" s="4"/>
      <c r="E94" s="4"/>
      <c r="F94" s="4"/>
      <c r="G94" s="4"/>
      <c r="H94" s="4"/>
      <c r="I94" s="4"/>
      <c r="J94" s="4"/>
      <c r="K94" s="4"/>
      <c r="L94" s="7"/>
      <c r="M94" s="4"/>
      <c r="N94" s="4"/>
      <c r="O94" s="4"/>
      <c r="P94" s="4"/>
      <c r="Q94" s="4"/>
      <c r="R94" s="4"/>
      <c r="S94" s="4"/>
      <c r="T94" s="4"/>
      <c r="U94" s="4"/>
      <c r="V94" s="4"/>
      <c r="W94" s="4"/>
      <c r="X94" s="4"/>
      <c r="Y94" s="4"/>
      <c r="Z94" s="4"/>
    </row>
    <row r="95" spans="1:26">
      <c r="A95" s="4"/>
      <c r="B95" s="4"/>
      <c r="C95" s="4"/>
      <c r="D95" s="4"/>
      <c r="E95" s="4"/>
      <c r="F95" s="4"/>
      <c r="G95" s="4"/>
      <c r="H95" s="4"/>
      <c r="I95" s="4"/>
      <c r="J95" s="4"/>
      <c r="K95" s="4"/>
      <c r="L95" s="7"/>
      <c r="M95" s="4"/>
      <c r="N95" s="4"/>
      <c r="O95" s="4"/>
      <c r="P95" s="4"/>
      <c r="Q95" s="4"/>
      <c r="R95" s="4"/>
      <c r="S95" s="4"/>
      <c r="T95" s="4"/>
      <c r="U95" s="4"/>
      <c r="V95" s="4"/>
      <c r="W95" s="4"/>
      <c r="X95" s="4"/>
      <c r="Y95" s="4"/>
      <c r="Z95" s="4"/>
    </row>
    <row r="96" spans="1:26">
      <c r="A96" s="4"/>
      <c r="B96" s="4"/>
      <c r="C96" s="4"/>
      <c r="D96" s="4"/>
      <c r="E96" s="4"/>
      <c r="F96" s="4"/>
      <c r="G96" s="4"/>
      <c r="H96" s="56"/>
      <c r="I96" s="4"/>
      <c r="J96" s="4"/>
      <c r="K96" s="4"/>
      <c r="L96" s="7"/>
      <c r="M96" s="4"/>
      <c r="N96" s="4"/>
      <c r="O96" s="4"/>
      <c r="P96" s="4"/>
      <c r="Q96" s="4"/>
      <c r="R96" s="4"/>
      <c r="S96" s="4"/>
      <c r="T96" s="4"/>
      <c r="U96" s="4"/>
      <c r="V96" s="4"/>
      <c r="W96" s="4"/>
      <c r="X96" s="4"/>
      <c r="Y96" s="4"/>
      <c r="Z96" s="4"/>
    </row>
    <row r="97" spans="1:26">
      <c r="A97" s="4"/>
      <c r="B97" s="4"/>
      <c r="C97" s="4"/>
      <c r="D97" s="4"/>
      <c r="E97" s="4"/>
      <c r="F97" s="4"/>
      <c r="G97" s="4"/>
      <c r="H97" s="4"/>
      <c r="I97" s="4"/>
      <c r="J97" s="4"/>
      <c r="K97" s="4"/>
      <c r="L97" s="7"/>
      <c r="M97" s="4"/>
      <c r="N97" s="4"/>
      <c r="O97" s="4"/>
      <c r="P97" s="4"/>
      <c r="Q97" s="4"/>
      <c r="R97" s="4"/>
      <c r="S97" s="4"/>
      <c r="T97" s="4"/>
      <c r="U97" s="4"/>
      <c r="V97" s="4"/>
      <c r="W97" s="4"/>
      <c r="X97" s="4"/>
      <c r="Y97" s="4"/>
      <c r="Z97" s="4"/>
    </row>
    <row r="98" spans="1:26">
      <c r="A98" s="4"/>
      <c r="B98" s="4"/>
      <c r="C98" s="4"/>
      <c r="D98" s="4"/>
      <c r="E98" s="4"/>
      <c r="F98" s="4"/>
      <c r="G98" s="4"/>
      <c r="H98" s="4"/>
      <c r="I98" s="4"/>
      <c r="J98" s="4"/>
      <c r="K98" s="4"/>
      <c r="L98" s="7"/>
      <c r="M98" s="4"/>
      <c r="N98" s="4"/>
      <c r="O98" s="4"/>
      <c r="P98" s="4"/>
      <c r="Q98" s="4"/>
      <c r="R98" s="4"/>
      <c r="S98" s="4"/>
      <c r="T98" s="4"/>
      <c r="U98" s="4"/>
      <c r="V98" s="4"/>
      <c r="W98" s="4"/>
      <c r="X98" s="4"/>
      <c r="Y98" s="4"/>
      <c r="Z98" s="4"/>
    </row>
    <row r="99" spans="1:26">
      <c r="A99" s="4"/>
      <c r="B99" s="4"/>
      <c r="C99" s="4"/>
      <c r="D99" s="4"/>
      <c r="E99" s="4"/>
      <c r="F99" s="4"/>
      <c r="G99" s="4"/>
      <c r="H99" s="4"/>
      <c r="I99" s="4"/>
      <c r="J99" s="4"/>
      <c r="K99" s="4"/>
      <c r="L99" s="7"/>
      <c r="M99" s="4"/>
      <c r="N99" s="4"/>
      <c r="O99" s="4"/>
      <c r="P99" s="4"/>
      <c r="Q99" s="4"/>
      <c r="R99" s="4"/>
      <c r="S99" s="4"/>
      <c r="T99" s="4"/>
      <c r="U99" s="4"/>
      <c r="V99" s="4"/>
      <c r="W99" s="4"/>
      <c r="X99" s="4"/>
      <c r="Y99" s="4"/>
      <c r="Z99" s="4"/>
    </row>
    <row r="100" spans="1:26">
      <c r="A100" s="4"/>
      <c r="B100" s="4"/>
      <c r="C100" s="4"/>
      <c r="D100" s="4"/>
      <c r="E100" s="4"/>
      <c r="F100" s="4"/>
      <c r="G100" s="4"/>
      <c r="H100" s="4"/>
      <c r="I100" s="4"/>
      <c r="J100" s="4"/>
      <c r="K100" s="4"/>
      <c r="L100" s="7"/>
      <c r="M100" s="4"/>
      <c r="N100" s="4"/>
      <c r="O100" s="4"/>
      <c r="P100" s="4"/>
      <c r="Q100" s="4"/>
      <c r="R100" s="4"/>
      <c r="S100" s="4"/>
      <c r="T100" s="4"/>
      <c r="U100" s="4"/>
      <c r="V100" s="4"/>
      <c r="W100" s="4"/>
      <c r="X100" s="4"/>
      <c r="Y100" s="4"/>
      <c r="Z100" s="4"/>
    </row>
    <row r="101" spans="1:26">
      <c r="A101" s="4"/>
      <c r="B101" s="4"/>
      <c r="C101" s="4"/>
      <c r="D101" s="4"/>
      <c r="E101" s="4"/>
      <c r="F101" s="4"/>
      <c r="G101" s="4"/>
      <c r="H101" s="4"/>
      <c r="I101" s="4"/>
      <c r="J101" s="4"/>
      <c r="K101" s="4"/>
      <c r="L101" s="7"/>
      <c r="M101" s="4"/>
      <c r="N101" s="4"/>
      <c r="O101" s="4"/>
      <c r="P101" s="4"/>
      <c r="Q101" s="4"/>
      <c r="R101" s="4"/>
      <c r="S101" s="4"/>
      <c r="T101" s="4"/>
      <c r="U101" s="4"/>
      <c r="V101" s="4"/>
      <c r="W101" s="4"/>
      <c r="X101" s="4"/>
      <c r="Y101" s="4"/>
      <c r="Z101" s="4"/>
    </row>
    <row r="102" spans="1:26">
      <c r="A102" s="4"/>
      <c r="B102" s="4"/>
      <c r="C102" s="4"/>
      <c r="D102" s="4"/>
      <c r="E102" s="4"/>
      <c r="F102" s="4"/>
      <c r="G102" s="4"/>
      <c r="H102" s="4"/>
      <c r="I102" s="4"/>
      <c r="J102" s="4"/>
      <c r="K102" s="4"/>
      <c r="L102" s="7"/>
      <c r="M102" s="4"/>
      <c r="N102" s="4"/>
      <c r="O102" s="4"/>
      <c r="P102" s="4"/>
      <c r="Q102" s="4"/>
      <c r="R102" s="4"/>
      <c r="S102" s="4"/>
      <c r="T102" s="4"/>
      <c r="U102" s="4"/>
      <c r="V102" s="4"/>
      <c r="W102" s="4"/>
      <c r="X102" s="4"/>
      <c r="Y102" s="4"/>
      <c r="Z102" s="4"/>
    </row>
    <row r="103" spans="1:26">
      <c r="A103" s="4"/>
      <c r="B103" s="4"/>
      <c r="C103" s="4"/>
      <c r="D103" s="4"/>
      <c r="E103" s="4"/>
      <c r="F103" s="4"/>
      <c r="G103" s="4"/>
      <c r="H103" s="4"/>
      <c r="I103" s="4"/>
      <c r="J103" s="4"/>
      <c r="K103" s="4"/>
      <c r="L103" s="7"/>
      <c r="M103" s="4"/>
      <c r="N103" s="4"/>
      <c r="O103" s="4"/>
      <c r="P103" s="4"/>
      <c r="Q103" s="4"/>
      <c r="R103" s="4"/>
      <c r="S103" s="4"/>
      <c r="T103" s="4"/>
      <c r="U103" s="4"/>
      <c r="V103" s="4"/>
      <c r="W103" s="4"/>
      <c r="X103" s="4"/>
      <c r="Y103" s="4"/>
      <c r="Z103" s="4"/>
    </row>
    <row r="104" spans="1:26">
      <c r="A104" s="4"/>
      <c r="B104" s="4"/>
      <c r="C104" s="4"/>
      <c r="D104" s="4"/>
      <c r="E104" s="4"/>
      <c r="F104" s="4"/>
      <c r="G104" s="4"/>
      <c r="H104" s="4"/>
      <c r="I104" s="4"/>
      <c r="J104" s="4"/>
      <c r="K104" s="4"/>
      <c r="L104" s="7"/>
      <c r="M104" s="4"/>
      <c r="N104" s="4"/>
      <c r="O104" s="4"/>
      <c r="P104" s="4"/>
      <c r="Q104" s="4"/>
      <c r="R104" s="4"/>
      <c r="S104" s="4"/>
      <c r="T104" s="4"/>
      <c r="U104" s="4"/>
      <c r="V104" s="4"/>
      <c r="W104" s="4"/>
      <c r="X104" s="4"/>
      <c r="Y104" s="4"/>
      <c r="Z104" s="4"/>
    </row>
    <row r="105" spans="1:26" ht="15.75" thickBot="1">
      <c r="A105" s="23"/>
      <c r="B105" s="23"/>
      <c r="C105" s="23"/>
      <c r="D105" s="23"/>
      <c r="E105" s="23"/>
      <c r="F105" s="23"/>
      <c r="G105" s="23"/>
      <c r="H105" s="23"/>
      <c r="I105" s="23"/>
      <c r="J105" s="23"/>
      <c r="K105" s="23"/>
      <c r="L105" s="24"/>
      <c r="M105" s="4"/>
      <c r="N105" s="4"/>
      <c r="O105" s="4"/>
      <c r="P105" s="4"/>
      <c r="Q105" s="4"/>
      <c r="R105" s="4"/>
      <c r="S105" s="4"/>
      <c r="T105" s="4"/>
      <c r="U105" s="4"/>
      <c r="V105" s="4"/>
      <c r="W105" s="4"/>
      <c r="X105" s="4"/>
      <c r="Y105" s="4"/>
      <c r="Z105" s="4"/>
    </row>
    <row r="106" spans="1:26">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sheetData>
  <mergeCells count="16">
    <mergeCell ref="A83:E84"/>
    <mergeCell ref="A2:O2"/>
    <mergeCell ref="A3:O3"/>
    <mergeCell ref="B33:E33"/>
    <mergeCell ref="L36:N36"/>
    <mergeCell ref="L45:N47"/>
    <mergeCell ref="B51:E51"/>
    <mergeCell ref="N61:N63"/>
    <mergeCell ref="B76:E76"/>
    <mergeCell ref="G76:H76"/>
    <mergeCell ref="B5:D5"/>
    <mergeCell ref="G5:I5"/>
    <mergeCell ref="L5:N5"/>
    <mergeCell ref="G11:I14"/>
    <mergeCell ref="A12:E13"/>
    <mergeCell ref="L16:N17"/>
  </mergeCells>
  <pageMargins left="0.7" right="0.7" top="0.75" bottom="0.75" header="0.3" footer="0.3"/>
  <pageSetup paperSize="9" orientation="portrait" r:id="rId1"/>
  <ignoredErrors>
    <ignoredError sqref="L38"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9"/>
  <sheetViews>
    <sheetView workbookViewId="0">
      <selection activeCell="D17" sqref="D17"/>
    </sheetView>
  </sheetViews>
  <sheetFormatPr baseColWidth="10" defaultRowHeight="15"/>
  <cols>
    <col min="1" max="1" width="11.42578125" style="76"/>
    <col min="2" max="2" width="25.7109375" style="76" customWidth="1"/>
    <col min="3" max="3" width="16.85546875" style="76" customWidth="1"/>
    <col min="4" max="4" width="51.5703125" style="76" customWidth="1"/>
    <col min="5" max="5" width="18.42578125" style="76" customWidth="1"/>
    <col min="6" max="6" width="18.28515625" style="76" customWidth="1"/>
    <col min="7" max="7" width="42.85546875" style="76" customWidth="1"/>
    <col min="8" max="16384" width="11.42578125" style="76"/>
  </cols>
  <sheetData>
    <row r="2" spans="2:7">
      <c r="B2" s="76" t="s">
        <v>54</v>
      </c>
      <c r="C2" s="76" t="s">
        <v>55</v>
      </c>
      <c r="D2" s="76" t="s">
        <v>56</v>
      </c>
      <c r="E2" s="76" t="s">
        <v>57</v>
      </c>
      <c r="F2" s="76" t="s">
        <v>58</v>
      </c>
      <c r="G2" s="76" t="s">
        <v>59</v>
      </c>
    </row>
    <row r="3" spans="2:7">
      <c r="B3" s="76" t="s">
        <v>60</v>
      </c>
      <c r="C3" s="76" t="s">
        <v>61</v>
      </c>
      <c r="D3" s="76" t="s">
        <v>62</v>
      </c>
      <c r="E3" s="76" t="s">
        <v>63</v>
      </c>
      <c r="F3" s="77">
        <v>42919</v>
      </c>
      <c r="G3" s="76" t="s">
        <v>64</v>
      </c>
    </row>
    <row r="4" spans="2:7">
      <c r="B4" s="76" t="s">
        <v>65</v>
      </c>
      <c r="C4" s="76" t="s">
        <v>61</v>
      </c>
      <c r="D4" s="76" t="s">
        <v>66</v>
      </c>
      <c r="E4" s="77">
        <v>42919</v>
      </c>
      <c r="F4" s="77">
        <v>42919</v>
      </c>
      <c r="G4" s="76" t="s">
        <v>67</v>
      </c>
    </row>
    <row r="5" spans="2:7">
      <c r="B5" s="76" t="s">
        <v>68</v>
      </c>
      <c r="C5" s="76" t="s">
        <v>61</v>
      </c>
      <c r="D5" s="76" t="s">
        <v>69</v>
      </c>
      <c r="E5" s="77">
        <v>42923</v>
      </c>
      <c r="F5" s="77">
        <v>42926</v>
      </c>
      <c r="G5" s="76" t="s">
        <v>64</v>
      </c>
    </row>
    <row r="6" spans="2:7">
      <c r="B6" s="76" t="s">
        <v>70</v>
      </c>
      <c r="C6" s="76" t="s">
        <v>61</v>
      </c>
      <c r="D6" s="76" t="s">
        <v>62</v>
      </c>
      <c r="E6" s="77" t="s">
        <v>63</v>
      </c>
      <c r="F6" s="77">
        <v>42933</v>
      </c>
      <c r="G6" s="76" t="s">
        <v>64</v>
      </c>
    </row>
    <row r="7" spans="2:7">
      <c r="B7" s="76" t="s">
        <v>71</v>
      </c>
      <c r="C7" s="76" t="s">
        <v>61</v>
      </c>
      <c r="D7" s="76" t="s">
        <v>72</v>
      </c>
      <c r="E7" s="77">
        <v>42944</v>
      </c>
      <c r="F7" s="77">
        <v>42956</v>
      </c>
      <c r="G7" s="76" t="s">
        <v>67</v>
      </c>
    </row>
    <row r="8" spans="2:7">
      <c r="B8" s="76" t="s">
        <v>73</v>
      </c>
      <c r="C8" s="76" t="s">
        <v>61</v>
      </c>
      <c r="D8" s="76" t="s">
        <v>74</v>
      </c>
      <c r="E8" s="77">
        <v>42956</v>
      </c>
      <c r="F8" s="77">
        <v>42957</v>
      </c>
      <c r="G8" s="76" t="s">
        <v>67</v>
      </c>
    </row>
    <row r="9" spans="2:7">
      <c r="B9" s="76" t="s">
        <v>75</v>
      </c>
      <c r="C9" s="76" t="s">
        <v>61</v>
      </c>
      <c r="D9" s="76" t="s">
        <v>76</v>
      </c>
      <c r="E9" s="77">
        <v>42968</v>
      </c>
      <c r="F9" s="77">
        <v>42977</v>
      </c>
      <c r="G9" s="76" t="s">
        <v>64</v>
      </c>
    </row>
    <row r="10" spans="2:7">
      <c r="B10" s="76" t="s">
        <v>77</v>
      </c>
      <c r="C10" s="76" t="s">
        <v>61</v>
      </c>
      <c r="D10" s="76" t="s">
        <v>78</v>
      </c>
      <c r="E10" s="77">
        <v>42978</v>
      </c>
      <c r="F10" s="77">
        <v>42978</v>
      </c>
      <c r="G10" s="76" t="s">
        <v>64</v>
      </c>
    </row>
    <row r="11" spans="2:7">
      <c r="B11" s="76" t="s">
        <v>79</v>
      </c>
      <c r="C11" s="76" t="s">
        <v>61</v>
      </c>
      <c r="D11" s="76" t="s">
        <v>80</v>
      </c>
      <c r="E11" s="77">
        <v>42982</v>
      </c>
      <c r="F11" s="77">
        <v>42982</v>
      </c>
      <c r="G11" s="76" t="s">
        <v>64</v>
      </c>
    </row>
    <row r="12" spans="2:7">
      <c r="B12" s="76" t="s">
        <v>81</v>
      </c>
      <c r="C12" s="76" t="s">
        <v>61</v>
      </c>
      <c r="D12" s="76" t="s">
        <v>74</v>
      </c>
      <c r="E12" s="77">
        <v>42979</v>
      </c>
      <c r="F12" s="77">
        <v>42984</v>
      </c>
      <c r="G12" s="76" t="s">
        <v>64</v>
      </c>
    </row>
    <row r="13" spans="2:7">
      <c r="B13" s="76" t="s">
        <v>82</v>
      </c>
      <c r="C13" s="76" t="s">
        <v>61</v>
      </c>
      <c r="D13" s="76" t="s">
        <v>83</v>
      </c>
      <c r="E13" s="77">
        <v>42983</v>
      </c>
      <c r="F13" s="77">
        <v>42985</v>
      </c>
      <c r="G13" s="76" t="s">
        <v>64</v>
      </c>
    </row>
    <row r="14" spans="2:7">
      <c r="B14" s="76" t="s">
        <v>84</v>
      </c>
      <c r="C14" s="76" t="s">
        <v>61</v>
      </c>
      <c r="D14" s="76" t="s">
        <v>85</v>
      </c>
      <c r="E14" s="77">
        <v>42984</v>
      </c>
      <c r="F14" s="77">
        <v>42990</v>
      </c>
      <c r="G14" s="76" t="s">
        <v>64</v>
      </c>
    </row>
    <row r="15" spans="2:7">
      <c r="B15" s="76" t="s">
        <v>86</v>
      </c>
      <c r="C15" s="76" t="s">
        <v>61</v>
      </c>
      <c r="D15" s="76" t="s">
        <v>87</v>
      </c>
      <c r="E15" s="76" t="s">
        <v>88</v>
      </c>
      <c r="F15" s="77" t="s">
        <v>89</v>
      </c>
      <c r="G15" s="76" t="s">
        <v>90</v>
      </c>
    </row>
    <row r="16" spans="2:7">
      <c r="B16" s="76" t="s">
        <v>91</v>
      </c>
      <c r="C16" s="76" t="s">
        <v>61</v>
      </c>
      <c r="D16" s="76" t="s">
        <v>74</v>
      </c>
      <c r="E16" s="77">
        <v>42996</v>
      </c>
      <c r="F16" s="77">
        <v>42996</v>
      </c>
      <c r="G16" s="76" t="s">
        <v>64</v>
      </c>
    </row>
    <row r="17" spans="2:7">
      <c r="B17" s="76" t="s">
        <v>92</v>
      </c>
      <c r="C17" s="76" t="s">
        <v>61</v>
      </c>
      <c r="D17" s="76" t="s">
        <v>66</v>
      </c>
      <c r="E17" s="77">
        <v>43004</v>
      </c>
      <c r="F17" s="77">
        <v>43004</v>
      </c>
      <c r="G17" s="76" t="s">
        <v>67</v>
      </c>
    </row>
    <row r="18" spans="2:7">
      <c r="B18" s="76" t="s">
        <v>93</v>
      </c>
      <c r="C18" s="76" t="s">
        <v>61</v>
      </c>
      <c r="D18" s="76" t="s">
        <v>87</v>
      </c>
      <c r="E18" s="77">
        <v>43017</v>
      </c>
      <c r="F18" s="77">
        <v>43018</v>
      </c>
      <c r="G18" s="76" t="s">
        <v>94</v>
      </c>
    </row>
    <row r="19" spans="2:7">
      <c r="B19" s="76" t="s">
        <v>95</v>
      </c>
      <c r="C19" s="76" t="s">
        <v>61</v>
      </c>
      <c r="D19" s="76" t="s">
        <v>80</v>
      </c>
      <c r="E19" s="77">
        <v>43019</v>
      </c>
      <c r="F19" s="77">
        <v>43019</v>
      </c>
      <c r="G19" s="76" t="s">
        <v>64</v>
      </c>
    </row>
    <row r="20" spans="2:7">
      <c r="B20" s="76" t="s">
        <v>96</v>
      </c>
      <c r="C20" s="76" t="s">
        <v>61</v>
      </c>
      <c r="D20" s="76" t="s">
        <v>80</v>
      </c>
      <c r="E20" s="77">
        <v>43019</v>
      </c>
      <c r="F20" s="77">
        <v>43019</v>
      </c>
      <c r="G20" s="76" t="s">
        <v>64</v>
      </c>
    </row>
    <row r="21" spans="2:7">
      <c r="B21" s="76" t="s">
        <v>97</v>
      </c>
      <c r="C21" s="76" t="s">
        <v>61</v>
      </c>
      <c r="D21" s="76" t="s">
        <v>98</v>
      </c>
      <c r="E21" s="77">
        <v>40475</v>
      </c>
      <c r="F21" s="77">
        <v>43032</v>
      </c>
      <c r="G21" s="76" t="s">
        <v>64</v>
      </c>
    </row>
    <row r="22" spans="2:7">
      <c r="B22" s="76" t="s">
        <v>99</v>
      </c>
      <c r="C22" s="76" t="s">
        <v>61</v>
      </c>
      <c r="D22" s="76" t="s">
        <v>98</v>
      </c>
      <c r="E22" s="76" t="s">
        <v>63</v>
      </c>
      <c r="F22" s="77">
        <v>43033</v>
      </c>
      <c r="G22" s="76" t="s">
        <v>100</v>
      </c>
    </row>
    <row r="23" spans="2:7">
      <c r="B23" s="76" t="s">
        <v>101</v>
      </c>
      <c r="C23" s="76" t="s">
        <v>61</v>
      </c>
      <c r="D23" s="76" t="s">
        <v>102</v>
      </c>
      <c r="E23" s="77">
        <v>43046</v>
      </c>
      <c r="F23" s="77">
        <v>43047</v>
      </c>
      <c r="G23" s="76" t="s">
        <v>64</v>
      </c>
    </row>
    <row r="24" spans="2:7">
      <c r="B24" s="76" t="s">
        <v>103</v>
      </c>
      <c r="C24" s="76" t="s">
        <v>61</v>
      </c>
      <c r="D24" s="76" t="s">
        <v>80</v>
      </c>
      <c r="E24" s="77">
        <v>43049</v>
      </c>
      <c r="F24" s="77">
        <v>43049</v>
      </c>
      <c r="G24" s="76" t="s">
        <v>64</v>
      </c>
    </row>
    <row r="25" spans="2:7">
      <c r="B25" s="76" t="s">
        <v>104</v>
      </c>
      <c r="C25" s="76" t="s">
        <v>61</v>
      </c>
      <c r="D25" s="76" t="s">
        <v>105</v>
      </c>
      <c r="E25" s="77">
        <v>43018</v>
      </c>
      <c r="F25" s="77">
        <v>43049</v>
      </c>
      <c r="G25" s="76" t="s">
        <v>64</v>
      </c>
    </row>
    <row r="26" spans="2:7">
      <c r="B26" s="76" t="s">
        <v>103</v>
      </c>
      <c r="C26" s="76" t="s">
        <v>61</v>
      </c>
      <c r="D26" s="76" t="s">
        <v>80</v>
      </c>
      <c r="E26" s="77">
        <v>43049</v>
      </c>
      <c r="F26" s="77">
        <v>43049</v>
      </c>
      <c r="G26" s="76" t="s">
        <v>64</v>
      </c>
    </row>
    <row r="27" spans="2:7">
      <c r="B27" s="76" t="s">
        <v>106</v>
      </c>
      <c r="C27" s="76" t="s">
        <v>61</v>
      </c>
      <c r="D27" s="76" t="s">
        <v>98</v>
      </c>
      <c r="E27" s="77">
        <v>43061</v>
      </c>
      <c r="F27" s="77">
        <v>43061</v>
      </c>
      <c r="G27" s="76" t="s">
        <v>64</v>
      </c>
    </row>
    <row r="28" spans="2:7">
      <c r="B28" s="76" t="s">
        <v>107</v>
      </c>
      <c r="C28" s="76" t="s">
        <v>61</v>
      </c>
      <c r="D28" s="76" t="s">
        <v>62</v>
      </c>
      <c r="E28" s="77">
        <v>43074</v>
      </c>
      <c r="F28" s="77">
        <v>43080</v>
      </c>
      <c r="G28" s="76" t="s">
        <v>67</v>
      </c>
    </row>
    <row r="29" spans="2:7">
      <c r="B29" s="76" t="s">
        <v>108</v>
      </c>
      <c r="C29" s="76" t="s">
        <v>61</v>
      </c>
      <c r="D29" s="76" t="s">
        <v>109</v>
      </c>
      <c r="E29" s="77">
        <v>43081</v>
      </c>
      <c r="F29" s="77">
        <v>43082</v>
      </c>
      <c r="G29" s="76" t="s">
        <v>64</v>
      </c>
    </row>
    <row r="30" spans="2:7">
      <c r="B30" s="76" t="s">
        <v>110</v>
      </c>
      <c r="C30" s="76" t="s">
        <v>61</v>
      </c>
      <c r="D30" s="76" t="s">
        <v>111</v>
      </c>
      <c r="E30" s="77">
        <v>43081</v>
      </c>
      <c r="F30" s="77">
        <v>43084</v>
      </c>
      <c r="G30" s="76" t="s">
        <v>112</v>
      </c>
    </row>
    <row r="31" spans="2:7">
      <c r="B31" s="76" t="s">
        <v>113</v>
      </c>
      <c r="C31" s="76" t="s">
        <v>61</v>
      </c>
      <c r="D31" s="76" t="s">
        <v>111</v>
      </c>
      <c r="E31" s="77">
        <v>43090</v>
      </c>
      <c r="F31" s="77">
        <v>43091</v>
      </c>
      <c r="G31" s="76" t="s">
        <v>64</v>
      </c>
    </row>
    <row r="32" spans="2:7">
      <c r="B32" s="76" t="s">
        <v>114</v>
      </c>
      <c r="C32" s="76" t="s">
        <v>61</v>
      </c>
      <c r="D32" s="76" t="s">
        <v>115</v>
      </c>
      <c r="E32" s="77">
        <v>43081</v>
      </c>
      <c r="F32" s="77">
        <v>43082</v>
      </c>
      <c r="G32" s="76" t="s">
        <v>64</v>
      </c>
    </row>
    <row r="33" spans="2:7">
      <c r="B33" s="76" t="s">
        <v>116</v>
      </c>
      <c r="C33" s="76" t="s">
        <v>61</v>
      </c>
      <c r="D33" s="76" t="s">
        <v>117</v>
      </c>
      <c r="E33" s="77">
        <v>43047</v>
      </c>
      <c r="F33" s="77">
        <v>43047</v>
      </c>
      <c r="G33" s="76" t="s">
        <v>64</v>
      </c>
    </row>
    <row r="34" spans="2:7">
      <c r="B34" s="76" t="s">
        <v>118</v>
      </c>
      <c r="C34" s="76" t="s">
        <v>61</v>
      </c>
      <c r="D34" s="76" t="s">
        <v>98</v>
      </c>
      <c r="E34" s="77">
        <v>43032</v>
      </c>
      <c r="F34" s="77">
        <v>43033</v>
      </c>
      <c r="G34" s="76" t="s">
        <v>67</v>
      </c>
    </row>
    <row r="35" spans="2:7">
      <c r="B35" s="76" t="s">
        <v>119</v>
      </c>
      <c r="C35" s="76" t="s">
        <v>61</v>
      </c>
      <c r="D35" s="76" t="s">
        <v>120</v>
      </c>
      <c r="E35" s="77">
        <v>43018</v>
      </c>
      <c r="F35" s="77">
        <v>43020</v>
      </c>
      <c r="G35" s="76" t="s">
        <v>67</v>
      </c>
    </row>
    <row r="36" spans="2:7">
      <c r="B36" s="76" t="s">
        <v>121</v>
      </c>
      <c r="C36" s="76" t="s">
        <v>122</v>
      </c>
      <c r="D36" s="76" t="s">
        <v>123</v>
      </c>
      <c r="E36" s="77">
        <v>43014</v>
      </c>
      <c r="F36" s="77">
        <v>43019</v>
      </c>
      <c r="G36" s="76" t="s">
        <v>64</v>
      </c>
    </row>
    <row r="37" spans="2:7">
      <c r="B37" s="76" t="s">
        <v>124</v>
      </c>
      <c r="C37" s="76" t="s">
        <v>61</v>
      </c>
      <c r="D37" s="76" t="s">
        <v>125</v>
      </c>
      <c r="E37" s="77">
        <v>42971</v>
      </c>
      <c r="F37" s="77">
        <v>42969</v>
      </c>
      <c r="G37" s="76" t="s">
        <v>64</v>
      </c>
    </row>
    <row r="38" spans="2:7">
      <c r="B38" s="76" t="s">
        <v>70</v>
      </c>
      <c r="C38" s="76" t="s">
        <v>61</v>
      </c>
      <c r="D38" s="76" t="s">
        <v>62</v>
      </c>
      <c r="E38" s="77">
        <v>42933</v>
      </c>
      <c r="F38" s="77">
        <v>42933</v>
      </c>
      <c r="G38" s="76" t="s">
        <v>64</v>
      </c>
    </row>
    <row r="39" spans="2:7">
      <c r="B39" s="76" t="s">
        <v>60</v>
      </c>
      <c r="C39" s="76" t="s">
        <v>61</v>
      </c>
      <c r="D39" s="76" t="s">
        <v>62</v>
      </c>
      <c r="E39" s="77">
        <v>42920</v>
      </c>
      <c r="F39" s="77">
        <v>42920</v>
      </c>
      <c r="G39" s="76" t="s">
        <v>64</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B21" sqref="B21"/>
    </sheetView>
  </sheetViews>
  <sheetFormatPr baseColWidth="10" defaultRowHeight="15"/>
  <cols>
    <col min="1" max="1" width="17.28515625" style="78" bestFit="1" customWidth="1"/>
    <col min="2" max="2" width="27.85546875" style="78" bestFit="1" customWidth="1"/>
    <col min="3" max="3" width="27.140625" style="78" bestFit="1" customWidth="1"/>
    <col min="4" max="4" width="34.28515625" style="79" bestFit="1" customWidth="1"/>
    <col min="5" max="5" width="5" style="80" bestFit="1" customWidth="1"/>
    <col min="6" max="6" width="34.28515625" style="79" bestFit="1" customWidth="1"/>
    <col min="7" max="7" width="5" style="80" bestFit="1" customWidth="1"/>
    <col min="8" max="11" width="11.42578125" style="79"/>
    <col min="12" max="12" width="18.85546875" style="79" bestFit="1" customWidth="1"/>
    <col min="13" max="16384" width="11.42578125" style="79"/>
  </cols>
  <sheetData>
    <row r="1" spans="1:13" ht="15.75" thickBot="1"/>
    <row r="2" spans="1:13" ht="15.75" thickBot="1">
      <c r="A2" s="81" t="s">
        <v>126</v>
      </c>
      <c r="B2" s="82"/>
      <c r="C2" s="83"/>
      <c r="D2" s="84" t="s">
        <v>127</v>
      </c>
      <c r="E2" s="85">
        <v>2017</v>
      </c>
      <c r="F2" s="84" t="s">
        <v>128</v>
      </c>
      <c r="G2" s="85">
        <v>2017</v>
      </c>
      <c r="I2" s="86" t="s">
        <v>129</v>
      </c>
      <c r="J2" s="87"/>
      <c r="K2" s="87"/>
      <c r="L2" s="87"/>
      <c r="M2" s="88"/>
    </row>
    <row r="3" spans="1:13" ht="15.75" thickBot="1">
      <c r="A3" s="84" t="s">
        <v>130</v>
      </c>
      <c r="B3" s="84" t="s">
        <v>131</v>
      </c>
      <c r="C3" s="89" t="s">
        <v>132</v>
      </c>
      <c r="D3" s="90" t="s">
        <v>133</v>
      </c>
      <c r="E3" s="91">
        <v>6</v>
      </c>
      <c r="F3" s="92" t="s">
        <v>134</v>
      </c>
      <c r="G3" s="91">
        <v>2</v>
      </c>
      <c r="I3" s="81" t="s">
        <v>135</v>
      </c>
      <c r="J3" s="83"/>
      <c r="K3" s="84" t="s">
        <v>136</v>
      </c>
      <c r="L3" s="84" t="s">
        <v>137</v>
      </c>
      <c r="M3" s="89" t="s">
        <v>138</v>
      </c>
    </row>
    <row r="4" spans="1:13" ht="15.75" thickBot="1">
      <c r="A4" s="92" t="s">
        <v>139</v>
      </c>
      <c r="B4" s="91">
        <v>90</v>
      </c>
      <c r="C4" s="91">
        <f>118+7+2</f>
        <v>127</v>
      </c>
      <c r="D4" s="93" t="s">
        <v>140</v>
      </c>
      <c r="E4" s="94">
        <v>7</v>
      </c>
      <c r="F4" s="95" t="s">
        <v>141</v>
      </c>
      <c r="G4" s="94">
        <v>119</v>
      </c>
      <c r="I4" s="96" t="s">
        <v>142</v>
      </c>
      <c r="J4" s="97">
        <v>8</v>
      </c>
      <c r="K4" s="98">
        <v>1</v>
      </c>
      <c r="L4" s="98" t="s">
        <v>143</v>
      </c>
      <c r="M4" s="98">
        <v>7</v>
      </c>
    </row>
    <row r="5" spans="1:13">
      <c r="A5" s="95" t="s">
        <v>144</v>
      </c>
      <c r="B5" s="94">
        <v>133</v>
      </c>
      <c r="C5" s="94">
        <f>56+1</f>
        <v>57</v>
      </c>
      <c r="D5" s="93" t="s">
        <v>141</v>
      </c>
      <c r="E5" s="94">
        <v>31</v>
      </c>
      <c r="F5" s="95" t="s">
        <v>145</v>
      </c>
      <c r="G5" s="94">
        <v>9</v>
      </c>
    </row>
    <row r="6" spans="1:13">
      <c r="A6" s="95" t="s">
        <v>134</v>
      </c>
      <c r="B6" s="94">
        <v>22</v>
      </c>
      <c r="C6" s="94">
        <v>24</v>
      </c>
      <c r="D6" s="93" t="s">
        <v>146</v>
      </c>
      <c r="E6" s="94">
        <v>17</v>
      </c>
      <c r="F6" s="95" t="s">
        <v>147</v>
      </c>
      <c r="G6" s="94">
        <v>2</v>
      </c>
    </row>
    <row r="7" spans="1:13" ht="15.75" thickBot="1">
      <c r="A7" s="99" t="s">
        <v>148</v>
      </c>
      <c r="B7" s="100">
        <v>8</v>
      </c>
      <c r="C7" s="100">
        <f>17+5</f>
        <v>22</v>
      </c>
      <c r="D7" s="95" t="s">
        <v>145</v>
      </c>
      <c r="E7" s="94">
        <v>1</v>
      </c>
      <c r="F7" s="95" t="s">
        <v>149</v>
      </c>
      <c r="G7" s="94">
        <v>1</v>
      </c>
    </row>
    <row r="8" spans="1:13" ht="15.75" thickBot="1">
      <c r="A8" s="101" t="s">
        <v>150</v>
      </c>
      <c r="B8" s="102"/>
      <c r="C8" s="103"/>
      <c r="D8" s="95" t="s">
        <v>147</v>
      </c>
      <c r="E8" s="94">
        <v>23</v>
      </c>
      <c r="F8" s="104" t="s">
        <v>16</v>
      </c>
      <c r="G8" s="105">
        <f>SUM(G3:G7)</f>
        <v>133</v>
      </c>
    </row>
    <row r="9" spans="1:13">
      <c r="D9" s="95" t="s">
        <v>151</v>
      </c>
      <c r="E9" s="94">
        <v>1</v>
      </c>
    </row>
    <row r="10" spans="1:13">
      <c r="D10" s="95" t="s">
        <v>149</v>
      </c>
      <c r="E10" s="94">
        <v>1</v>
      </c>
    </row>
    <row r="11" spans="1:13">
      <c r="D11" s="95" t="s">
        <v>152</v>
      </c>
      <c r="E11" s="94">
        <v>1</v>
      </c>
    </row>
    <row r="12" spans="1:13">
      <c r="D12" s="95" t="s">
        <v>153</v>
      </c>
      <c r="E12" s="94">
        <v>2</v>
      </c>
    </row>
    <row r="13" spans="1:13" ht="15.75" thickBot="1">
      <c r="D13" s="104" t="s">
        <v>16</v>
      </c>
      <c r="E13" s="105">
        <f>SUM(E3:E12)</f>
        <v>90</v>
      </c>
    </row>
    <row r="16" spans="1:13">
      <c r="D16" s="78"/>
    </row>
  </sheetData>
  <mergeCells count="4">
    <mergeCell ref="A2:C2"/>
    <mergeCell ref="I2:M2"/>
    <mergeCell ref="I3:J3"/>
    <mergeCell ref="A8:C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zoomScale="70" zoomScaleNormal="70" workbookViewId="0">
      <pane xSplit="1" ySplit="4" topLeftCell="B26" activePane="bottomRight" state="frozen"/>
      <selection pane="topRight" activeCell="B1" sqref="B1"/>
      <selection pane="bottomLeft" activeCell="A5" sqref="A5"/>
      <selection pane="bottomRight" activeCell="B5" sqref="B5"/>
    </sheetView>
  </sheetViews>
  <sheetFormatPr baseColWidth="10" defaultRowHeight="15"/>
  <cols>
    <col min="1" max="1" width="5.85546875" style="106" customWidth="1"/>
    <col min="2" max="2" width="19.7109375" style="106" bestFit="1" customWidth="1"/>
    <col min="3" max="3" width="19.28515625" style="106" bestFit="1" customWidth="1"/>
    <col min="4" max="4" width="31.5703125" style="106" customWidth="1"/>
    <col min="5" max="5" width="19.85546875" style="106" hidden="1" customWidth="1"/>
    <col min="6" max="6" width="106" style="106" customWidth="1"/>
    <col min="7" max="7" width="19.7109375" style="106" bestFit="1" customWidth="1"/>
    <col min="8" max="16384" width="11.42578125" style="79"/>
  </cols>
  <sheetData>
    <row r="2" spans="1:7" ht="15.75" thickBot="1"/>
    <row r="3" spans="1:7" ht="29.25" customHeight="1" thickBot="1">
      <c r="A3" s="114" t="s">
        <v>248</v>
      </c>
      <c r="B3" s="113"/>
      <c r="C3" s="113"/>
      <c r="D3" s="113"/>
      <c r="E3" s="113"/>
      <c r="F3" s="113"/>
      <c r="G3" s="112"/>
    </row>
    <row r="4" spans="1:7" ht="30" customHeight="1" thickBot="1">
      <c r="A4" s="111" t="s">
        <v>247</v>
      </c>
      <c r="B4" s="111" t="s">
        <v>246</v>
      </c>
      <c r="C4" s="111" t="s">
        <v>245</v>
      </c>
      <c r="D4" s="111" t="s">
        <v>244</v>
      </c>
      <c r="E4" s="111" t="s">
        <v>243</v>
      </c>
      <c r="F4" s="111" t="s">
        <v>242</v>
      </c>
      <c r="G4" s="111" t="s">
        <v>241</v>
      </c>
    </row>
    <row r="5" spans="1:7" ht="38.25" customHeight="1">
      <c r="A5" s="110">
        <v>1</v>
      </c>
      <c r="B5" s="110" t="s">
        <v>240</v>
      </c>
      <c r="C5" s="110" t="s">
        <v>239</v>
      </c>
      <c r="D5" s="110" t="s">
        <v>238</v>
      </c>
      <c r="E5" s="110" t="s">
        <v>172</v>
      </c>
      <c r="F5" s="110" t="s">
        <v>237</v>
      </c>
      <c r="G5" s="109" t="s">
        <v>208</v>
      </c>
    </row>
    <row r="6" spans="1:7" ht="139.5" customHeight="1">
      <c r="A6" s="110">
        <v>2</v>
      </c>
      <c r="B6" s="110" t="s">
        <v>236</v>
      </c>
      <c r="C6" s="110" t="s">
        <v>235</v>
      </c>
      <c r="D6" s="110" t="s">
        <v>234</v>
      </c>
      <c r="E6" s="110" t="s">
        <v>172</v>
      </c>
      <c r="F6" s="110" t="s">
        <v>233</v>
      </c>
      <c r="G6" s="109" t="s">
        <v>208</v>
      </c>
    </row>
    <row r="7" spans="1:7" ht="187.5" customHeight="1">
      <c r="A7" s="110">
        <v>3</v>
      </c>
      <c r="B7" s="110" t="s">
        <v>232</v>
      </c>
      <c r="C7" s="110" t="s">
        <v>231</v>
      </c>
      <c r="D7" s="110" t="s">
        <v>230</v>
      </c>
      <c r="E7" s="110" t="s">
        <v>172</v>
      </c>
      <c r="F7" s="110" t="s">
        <v>229</v>
      </c>
      <c r="G7" s="109" t="s">
        <v>216</v>
      </c>
    </row>
    <row r="8" spans="1:7" ht="78" customHeight="1">
      <c r="A8" s="110">
        <v>4</v>
      </c>
      <c r="B8" s="110" t="s">
        <v>228</v>
      </c>
      <c r="C8" s="110" t="s">
        <v>227</v>
      </c>
      <c r="D8" s="110" t="s">
        <v>226</v>
      </c>
      <c r="E8" s="110" t="s">
        <v>148</v>
      </c>
      <c r="F8" s="110" t="s">
        <v>225</v>
      </c>
      <c r="G8" s="109" t="s">
        <v>154</v>
      </c>
    </row>
    <row r="9" spans="1:7" ht="61.5" customHeight="1">
      <c r="A9" s="110">
        <v>5</v>
      </c>
      <c r="B9" s="110" t="s">
        <v>224</v>
      </c>
      <c r="C9" s="110" t="s">
        <v>223</v>
      </c>
      <c r="D9" s="110" t="s">
        <v>74</v>
      </c>
      <c r="E9" s="110" t="s">
        <v>148</v>
      </c>
      <c r="F9" s="110" t="s">
        <v>222</v>
      </c>
      <c r="G9" s="109" t="s">
        <v>221</v>
      </c>
    </row>
    <row r="10" spans="1:7" ht="162" customHeight="1">
      <c r="A10" s="110">
        <v>6</v>
      </c>
      <c r="B10" s="110" t="s">
        <v>220</v>
      </c>
      <c r="C10" s="110" t="s">
        <v>219</v>
      </c>
      <c r="D10" s="110" t="s">
        <v>218</v>
      </c>
      <c r="E10" s="110" t="s">
        <v>148</v>
      </c>
      <c r="F10" s="110" t="s">
        <v>217</v>
      </c>
      <c r="G10" s="109" t="s">
        <v>216</v>
      </c>
    </row>
    <row r="11" spans="1:7" ht="45">
      <c r="A11" s="110">
        <v>7</v>
      </c>
      <c r="B11" s="110" t="s">
        <v>215</v>
      </c>
      <c r="C11" s="110" t="s">
        <v>214</v>
      </c>
      <c r="D11" s="110" t="s">
        <v>185</v>
      </c>
      <c r="E11" s="110" t="s">
        <v>172</v>
      </c>
      <c r="F11" s="110" t="s">
        <v>213</v>
      </c>
      <c r="G11" s="109" t="s">
        <v>154</v>
      </c>
    </row>
    <row r="12" spans="1:7" ht="90">
      <c r="A12" s="110">
        <v>8</v>
      </c>
      <c r="B12" s="110" t="s">
        <v>212</v>
      </c>
      <c r="C12" s="110" t="s">
        <v>211</v>
      </c>
      <c r="D12" s="110" t="s">
        <v>210</v>
      </c>
      <c r="E12" s="110" t="s">
        <v>172</v>
      </c>
      <c r="F12" s="110" t="s">
        <v>209</v>
      </c>
      <c r="G12" s="109" t="s">
        <v>208</v>
      </c>
    </row>
    <row r="13" spans="1:7" ht="45">
      <c r="A13" s="110">
        <v>9</v>
      </c>
      <c r="B13" s="110" t="s">
        <v>207</v>
      </c>
      <c r="C13" s="110" t="s">
        <v>206</v>
      </c>
      <c r="D13" s="110" t="s">
        <v>205</v>
      </c>
      <c r="E13" s="110"/>
      <c r="F13" s="110"/>
      <c r="G13" s="109" t="s">
        <v>188</v>
      </c>
    </row>
    <row r="14" spans="1:7" ht="30">
      <c r="A14" s="110">
        <v>10</v>
      </c>
      <c r="B14" s="110" t="s">
        <v>204</v>
      </c>
      <c r="C14" s="110" t="s">
        <v>203</v>
      </c>
      <c r="D14" s="110" t="s">
        <v>202</v>
      </c>
      <c r="E14" s="110" t="s">
        <v>148</v>
      </c>
      <c r="F14" s="110" t="s">
        <v>201</v>
      </c>
      <c r="G14" s="109" t="s">
        <v>154</v>
      </c>
    </row>
    <row r="15" spans="1:7" ht="242.25" customHeight="1">
      <c r="A15" s="110">
        <v>11</v>
      </c>
      <c r="B15" s="110" t="s">
        <v>200</v>
      </c>
      <c r="C15" s="110" t="s">
        <v>199</v>
      </c>
      <c r="D15" s="110" t="s">
        <v>177</v>
      </c>
      <c r="E15" s="110" t="s">
        <v>172</v>
      </c>
      <c r="F15" s="110" t="s">
        <v>198</v>
      </c>
      <c r="G15" s="109" t="s">
        <v>154</v>
      </c>
    </row>
    <row r="16" spans="1:7" ht="45">
      <c r="A16" s="110">
        <v>12</v>
      </c>
      <c r="B16" s="110" t="s">
        <v>197</v>
      </c>
      <c r="C16" s="110" t="s">
        <v>196</v>
      </c>
      <c r="D16" s="110" t="s">
        <v>177</v>
      </c>
      <c r="E16" s="110" t="s">
        <v>172</v>
      </c>
      <c r="F16" s="110" t="s">
        <v>189</v>
      </c>
      <c r="G16" s="109" t="s">
        <v>154</v>
      </c>
    </row>
    <row r="17" spans="1:7" ht="30">
      <c r="A17" s="110">
        <v>13</v>
      </c>
      <c r="B17" s="110" t="s">
        <v>195</v>
      </c>
      <c r="C17" s="110" t="s">
        <v>194</v>
      </c>
      <c r="D17" s="110" t="s">
        <v>193</v>
      </c>
      <c r="E17" s="110" t="s">
        <v>172</v>
      </c>
      <c r="F17" s="110" t="s">
        <v>189</v>
      </c>
      <c r="G17" s="109" t="s">
        <v>188</v>
      </c>
    </row>
    <row r="18" spans="1:7" ht="30">
      <c r="A18" s="110">
        <v>14</v>
      </c>
      <c r="B18" s="110" t="s">
        <v>192</v>
      </c>
      <c r="C18" s="110" t="s">
        <v>191</v>
      </c>
      <c r="D18" s="110" t="s">
        <v>190</v>
      </c>
      <c r="E18" s="110" t="s">
        <v>172</v>
      </c>
      <c r="F18" s="110" t="s">
        <v>189</v>
      </c>
      <c r="G18" s="109" t="s">
        <v>188</v>
      </c>
    </row>
    <row r="19" spans="1:7" ht="90">
      <c r="A19" s="110">
        <v>15</v>
      </c>
      <c r="B19" s="110" t="s">
        <v>187</v>
      </c>
      <c r="C19" s="110" t="s">
        <v>186</v>
      </c>
      <c r="D19" s="110" t="s">
        <v>185</v>
      </c>
      <c r="E19" s="110" t="s">
        <v>172</v>
      </c>
      <c r="F19" s="110" t="s">
        <v>184</v>
      </c>
      <c r="G19" s="109" t="s">
        <v>154</v>
      </c>
    </row>
    <row r="20" spans="1:7" ht="105">
      <c r="A20" s="110">
        <v>16</v>
      </c>
      <c r="B20" s="110" t="s">
        <v>183</v>
      </c>
      <c r="C20" s="110" t="s">
        <v>182</v>
      </c>
      <c r="D20" s="110" t="s">
        <v>181</v>
      </c>
      <c r="E20" s="110" t="s">
        <v>172</v>
      </c>
      <c r="F20" s="110" t="s">
        <v>180</v>
      </c>
      <c r="G20" s="109" t="s">
        <v>154</v>
      </c>
    </row>
    <row r="21" spans="1:7" ht="90">
      <c r="A21" s="110">
        <v>17</v>
      </c>
      <c r="B21" s="110" t="s">
        <v>179</v>
      </c>
      <c r="C21" s="110" t="s">
        <v>178</v>
      </c>
      <c r="D21" s="110" t="s">
        <v>177</v>
      </c>
      <c r="E21" s="110"/>
      <c r="F21" s="110" t="s">
        <v>176</v>
      </c>
      <c r="G21" s="109" t="s">
        <v>154</v>
      </c>
    </row>
    <row r="22" spans="1:7" ht="75">
      <c r="A22" s="110">
        <v>18</v>
      </c>
      <c r="B22" s="110" t="s">
        <v>175</v>
      </c>
      <c r="C22" s="110" t="s">
        <v>174</v>
      </c>
      <c r="D22" s="110" t="s">
        <v>173</v>
      </c>
      <c r="E22" s="110" t="s">
        <v>172</v>
      </c>
      <c r="F22" s="110" t="s">
        <v>171</v>
      </c>
      <c r="G22" s="109" t="s">
        <v>154</v>
      </c>
    </row>
    <row r="23" spans="1:7" ht="30">
      <c r="A23" s="110">
        <v>19</v>
      </c>
      <c r="B23" s="110" t="s">
        <v>170</v>
      </c>
      <c r="C23" s="110" t="s">
        <v>169</v>
      </c>
      <c r="D23" s="110" t="s">
        <v>168</v>
      </c>
      <c r="E23" s="110"/>
      <c r="F23" s="110" t="s">
        <v>167</v>
      </c>
      <c r="G23" s="109" t="s">
        <v>154</v>
      </c>
    </row>
    <row r="24" spans="1:7" ht="120">
      <c r="A24" s="110">
        <v>20</v>
      </c>
      <c r="B24" s="110" t="s">
        <v>166</v>
      </c>
      <c r="C24" s="110" t="s">
        <v>165</v>
      </c>
      <c r="D24" s="110" t="s">
        <v>164</v>
      </c>
      <c r="E24" s="110"/>
      <c r="F24" s="110" t="s">
        <v>163</v>
      </c>
      <c r="G24" s="109" t="s">
        <v>154</v>
      </c>
    </row>
    <row r="25" spans="1:7" ht="90">
      <c r="A25" s="110">
        <v>21</v>
      </c>
      <c r="B25" s="110" t="s">
        <v>162</v>
      </c>
      <c r="C25" s="110" t="s">
        <v>161</v>
      </c>
      <c r="D25" s="110" t="s">
        <v>160</v>
      </c>
      <c r="E25" s="110"/>
      <c r="F25" s="110" t="s">
        <v>159</v>
      </c>
      <c r="G25" s="109" t="s">
        <v>154</v>
      </c>
    </row>
    <row r="26" spans="1:7" ht="60.75" thickBot="1">
      <c r="A26" s="108">
        <v>22</v>
      </c>
      <c r="B26" s="108" t="s">
        <v>158</v>
      </c>
      <c r="C26" s="108" t="s">
        <v>157</v>
      </c>
      <c r="D26" s="108" t="s">
        <v>156</v>
      </c>
      <c r="E26" s="108"/>
      <c r="F26" s="108" t="s">
        <v>155</v>
      </c>
      <c r="G26" s="107" t="s">
        <v>154</v>
      </c>
    </row>
  </sheetData>
  <mergeCells count="1">
    <mergeCell ref="A3:G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'[2]Lista IAIP'!#REF!</xm:f>
          </x14:formula1>
          <xm:sqref>F14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
  <sheetViews>
    <sheetView tabSelected="1" topLeftCell="B1" workbookViewId="0">
      <selection activeCell="H6" sqref="H6"/>
    </sheetView>
  </sheetViews>
  <sheetFormatPr baseColWidth="10" defaultRowHeight="15"/>
  <cols>
    <col min="1" max="1" width="14.85546875" style="106" bestFit="1" customWidth="1"/>
    <col min="2" max="2" width="31.5703125" style="106" customWidth="1"/>
    <col min="3" max="3" width="79.5703125" style="106" customWidth="1"/>
    <col min="4" max="4" width="22.28515625" style="106" customWidth="1"/>
    <col min="5" max="5" width="11.42578125" style="80"/>
    <col min="6" max="16384" width="11.42578125" style="79"/>
  </cols>
  <sheetData>
    <row r="2" spans="1:5" ht="30">
      <c r="A2" s="118" t="s">
        <v>272</v>
      </c>
      <c r="B2" s="118" t="s">
        <v>271</v>
      </c>
      <c r="C2" s="118" t="s">
        <v>242</v>
      </c>
      <c r="D2" s="118" t="s">
        <v>270</v>
      </c>
      <c r="E2" s="118" t="s">
        <v>269</v>
      </c>
    </row>
    <row r="3" spans="1:5" ht="75">
      <c r="A3" s="117" t="s">
        <v>268</v>
      </c>
      <c r="B3" s="117" t="s">
        <v>267</v>
      </c>
      <c r="C3" s="117" t="s">
        <v>266</v>
      </c>
      <c r="D3" s="116">
        <v>42466</v>
      </c>
      <c r="E3" s="115" t="s">
        <v>253</v>
      </c>
    </row>
    <row r="4" spans="1:5" ht="60">
      <c r="A4" s="117" t="s">
        <v>265</v>
      </c>
      <c r="B4" s="117" t="s">
        <v>264</v>
      </c>
      <c r="C4" s="117" t="s">
        <v>263</v>
      </c>
      <c r="D4" s="116">
        <v>42466</v>
      </c>
      <c r="E4" s="115" t="s">
        <v>253</v>
      </c>
    </row>
    <row r="5" spans="1:5" ht="60">
      <c r="A5" s="117" t="s">
        <v>262</v>
      </c>
      <c r="B5" s="117" t="s">
        <v>261</v>
      </c>
      <c r="C5" s="117" t="s">
        <v>260</v>
      </c>
      <c r="D5" s="116">
        <v>42740</v>
      </c>
      <c r="E5" s="115" t="s">
        <v>253</v>
      </c>
    </row>
    <row r="6" spans="1:5" ht="105">
      <c r="A6" s="117" t="s">
        <v>259</v>
      </c>
      <c r="B6" s="117" t="s">
        <v>258</v>
      </c>
      <c r="C6" s="117" t="s">
        <v>257</v>
      </c>
      <c r="D6" s="116">
        <v>42963</v>
      </c>
      <c r="E6" s="115" t="s">
        <v>253</v>
      </c>
    </row>
    <row r="7" spans="1:5" ht="75">
      <c r="A7" s="117" t="s">
        <v>256</v>
      </c>
      <c r="B7" s="117" t="s">
        <v>255</v>
      </c>
      <c r="C7" s="117" t="s">
        <v>254</v>
      </c>
      <c r="D7" s="116">
        <v>42740</v>
      </c>
      <c r="E7" s="115" t="s">
        <v>253</v>
      </c>
    </row>
    <row r="8" spans="1:5" ht="180">
      <c r="A8" s="117" t="s">
        <v>252</v>
      </c>
      <c r="B8" s="117" t="s">
        <v>251</v>
      </c>
      <c r="C8" s="117" t="s">
        <v>250</v>
      </c>
      <c r="D8" s="116">
        <v>42999</v>
      </c>
      <c r="E8" s="115" t="s">
        <v>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Estadísticas 2017</vt:lpstr>
      <vt:lpstr>Cumplimiento</vt:lpstr>
      <vt:lpstr>Total</vt:lpstr>
      <vt:lpstr>Casos SCA</vt:lpstr>
      <vt:lpstr>Casos remitidos FGR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Nohemy Rivera</dc:creator>
  <cp:lastModifiedBy>admin</cp:lastModifiedBy>
  <dcterms:created xsi:type="dcterms:W3CDTF">2017-12-18T22:22:27Z</dcterms:created>
  <dcterms:modified xsi:type="dcterms:W3CDTF">2018-02-02T20:49:01Z</dcterms:modified>
</cp:coreProperties>
</file>