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quipo PLAN1\Google Drive\2. Procesos Planificacion\1. Formulacion POA\POA2017\"/>
    </mc:Choice>
  </mc:AlternateContent>
  <bookViews>
    <workbookView xWindow="0" yWindow="0" windowWidth="20490" windowHeight="5625"/>
  </bookViews>
  <sheets>
    <sheet name="UNCAP" sheetId="1" r:id="rId1"/>
    <sheet name="MATRIZ DE TAREAS" sheetId="3" r:id="rId2"/>
    <sheet name="detalle" sheetId="4" r:id="rId3"/>
  </sheets>
  <definedNames>
    <definedName name="_xlnm.Print_Area" localSheetId="2">detalle!$E$9:$X$34</definedName>
    <definedName name="_xlnm.Print_Area" localSheetId="1">'MATRIZ DE TAREAS'!$B$1:$X$67</definedName>
    <definedName name="_xlnm.Print_Area" localSheetId="0">UNCAP!$B$3:$X$51</definedName>
    <definedName name="_xlnm.Print_Titles" localSheetId="2">detalle!$1:$8</definedName>
    <definedName name="_xlnm.Print_Titles" localSheetId="1">'MATRIZ DE TAREAS'!$1:$9</definedName>
    <definedName name="_xlnm.Print_Titles" localSheetId="0">UNCAP!$1:$9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4" i="3" l="1"/>
  <c r="O64" i="3"/>
  <c r="I56" i="3"/>
  <c r="L54" i="3"/>
  <c r="P57" i="3"/>
  <c r="Q57" i="3"/>
  <c r="S57" i="3"/>
  <c r="W57" i="3"/>
  <c r="T57" i="3"/>
  <c r="U57" i="3"/>
  <c r="V57" i="3"/>
  <c r="L57" i="3"/>
  <c r="M57" i="3"/>
  <c r="N57" i="3"/>
  <c r="O57" i="3"/>
  <c r="R57" i="3"/>
  <c r="S54" i="3"/>
  <c r="I55" i="3" l="1"/>
  <c r="I31" i="4"/>
  <c r="I51" i="1"/>
  <c r="I50" i="1"/>
  <c r="I67" i="3"/>
  <c r="I64" i="3" l="1"/>
  <c r="I49" i="1"/>
  <c r="I59" i="3"/>
  <c r="I60" i="3"/>
  <c r="I61" i="3"/>
  <c r="I62" i="3"/>
  <c r="I58" i="3"/>
  <c r="M54" i="3" l="1"/>
  <c r="N54" i="3"/>
  <c r="O54" i="3"/>
  <c r="P54" i="3"/>
  <c r="Q54" i="3"/>
  <c r="R54" i="3"/>
  <c r="U54" i="3"/>
  <c r="V54" i="3"/>
  <c r="W54" i="3"/>
  <c r="T54" i="3"/>
  <c r="L26" i="4" l="1"/>
  <c r="I23" i="4"/>
  <c r="I33" i="4"/>
  <c r="V23" i="4"/>
  <c r="V33" i="4"/>
  <c r="L33" i="4"/>
  <c r="M33" i="4"/>
  <c r="N33" i="4"/>
  <c r="Q33" i="4"/>
  <c r="R33" i="4"/>
  <c r="S33" i="4"/>
  <c r="T33" i="4"/>
  <c r="U33" i="4"/>
  <c r="W29" i="4"/>
  <c r="W33" i="4" s="1"/>
  <c r="S29" i="4"/>
  <c r="P29" i="4"/>
  <c r="P33" i="4" s="1"/>
  <c r="O29" i="4"/>
  <c r="O33" i="4" s="1"/>
  <c r="W26" i="4"/>
  <c r="V26" i="4"/>
  <c r="U26" i="4"/>
  <c r="T26" i="4"/>
  <c r="S26" i="4"/>
  <c r="R26" i="4"/>
  <c r="Q26" i="4"/>
  <c r="P26" i="4"/>
  <c r="O26" i="4"/>
  <c r="N26" i="4"/>
  <c r="M26" i="4"/>
  <c r="W23" i="4"/>
  <c r="U23" i="4"/>
  <c r="T23" i="4"/>
  <c r="S23" i="4"/>
  <c r="R23" i="4"/>
  <c r="Q23" i="4"/>
  <c r="P23" i="4"/>
  <c r="O23" i="4"/>
  <c r="N23" i="4"/>
  <c r="M23" i="4"/>
  <c r="L23" i="4"/>
  <c r="W20" i="4"/>
  <c r="V20" i="4"/>
  <c r="U20" i="4"/>
  <c r="T20" i="4"/>
  <c r="S20" i="4"/>
  <c r="R20" i="4"/>
  <c r="Q20" i="4"/>
  <c r="P20" i="4"/>
  <c r="O20" i="4"/>
  <c r="N20" i="4"/>
  <c r="M20" i="4"/>
  <c r="L20" i="4"/>
  <c r="M17" i="4"/>
  <c r="N17" i="4"/>
  <c r="O17" i="4"/>
  <c r="P17" i="4"/>
  <c r="Q17" i="4"/>
  <c r="R17" i="4"/>
  <c r="S17" i="4"/>
  <c r="T17" i="4"/>
  <c r="U17" i="4"/>
  <c r="V17" i="4"/>
  <c r="W17" i="4"/>
  <c r="L17" i="4"/>
  <c r="W15" i="4"/>
  <c r="V15" i="4"/>
  <c r="U15" i="4"/>
  <c r="T15" i="4"/>
  <c r="S15" i="4"/>
  <c r="R15" i="4"/>
  <c r="Q15" i="4"/>
  <c r="P15" i="4"/>
  <c r="O15" i="4"/>
  <c r="N15" i="4"/>
  <c r="M15" i="4"/>
  <c r="L15" i="4"/>
  <c r="M13" i="4"/>
  <c r="N13" i="4"/>
  <c r="O13" i="4"/>
  <c r="P13" i="4"/>
  <c r="Q13" i="4"/>
  <c r="R13" i="4"/>
  <c r="S13" i="4"/>
  <c r="T13" i="4"/>
  <c r="U13" i="4"/>
  <c r="V13" i="4"/>
  <c r="W13" i="4"/>
  <c r="L13" i="4"/>
  <c r="M9" i="4"/>
  <c r="N9" i="4"/>
  <c r="O9" i="4"/>
  <c r="P9" i="4"/>
  <c r="Q9" i="4"/>
  <c r="R9" i="4"/>
  <c r="S9" i="4"/>
  <c r="T9" i="4"/>
  <c r="U9" i="4"/>
  <c r="V9" i="4"/>
  <c r="W9" i="4"/>
  <c r="L9" i="4"/>
  <c r="I30" i="4"/>
  <c r="I27" i="4"/>
  <c r="X26" i="4"/>
  <c r="I25" i="4"/>
  <c r="I19" i="4"/>
  <c r="I18" i="4"/>
  <c r="X17" i="4"/>
  <c r="I17" i="4"/>
  <c r="X15" i="4"/>
  <c r="X13" i="4"/>
  <c r="I12" i="4"/>
  <c r="I11" i="4"/>
  <c r="J10" i="4"/>
  <c r="I10" i="4"/>
  <c r="X9" i="4"/>
  <c r="I9" i="4"/>
  <c r="O63" i="3"/>
  <c r="O69" i="3" s="1"/>
  <c r="P63" i="3"/>
  <c r="P69" i="3" s="1"/>
  <c r="W63" i="3"/>
  <c r="W69" i="3" s="1"/>
  <c r="I66" i="3"/>
  <c r="I63" i="3" s="1"/>
  <c r="P24" i="3"/>
  <c r="R24" i="3"/>
  <c r="S24" i="3"/>
  <c r="T24" i="3"/>
  <c r="U24" i="3"/>
  <c r="W24" i="3"/>
  <c r="I24" i="3"/>
  <c r="I25" i="3"/>
  <c r="I26" i="3"/>
  <c r="I27" i="3"/>
  <c r="I47" i="1"/>
  <c r="I45" i="1"/>
  <c r="I43" i="1"/>
  <c r="I31" i="1"/>
  <c r="I30" i="1"/>
  <c r="I29" i="1"/>
  <c r="I54" i="3"/>
  <c r="Y58" i="3"/>
  <c r="Y59" i="3"/>
  <c r="Y60" i="3"/>
  <c r="Y61" i="3"/>
  <c r="Y62" i="3"/>
  <c r="I49" i="3"/>
  <c r="I50" i="3"/>
  <c r="I51" i="3"/>
  <c r="I52" i="3"/>
  <c r="I48" i="3"/>
  <c r="I47" i="3"/>
  <c r="M69" i="3"/>
  <c r="N69" i="3"/>
  <c r="Q69" i="3"/>
  <c r="R69" i="3"/>
  <c r="S69" i="3"/>
  <c r="T69" i="3"/>
  <c r="U69" i="3"/>
  <c r="V69" i="3"/>
  <c r="L69" i="3"/>
  <c r="I17" i="3"/>
  <c r="I16" i="3"/>
  <c r="I14" i="3" s="1"/>
  <c r="I15" i="3"/>
  <c r="J15" i="3"/>
  <c r="I13" i="3"/>
  <c r="I16" i="1"/>
  <c r="I17" i="1"/>
  <c r="I15" i="1"/>
  <c r="I14" i="1"/>
  <c r="J15" i="1"/>
  <c r="I13" i="1"/>
  <c r="I53" i="3" l="1"/>
  <c r="X33" i="4"/>
  <c r="X9" i="1"/>
  <c r="X23" i="3" l="1"/>
  <c r="X21" i="3"/>
  <c r="X9" i="3"/>
  <c r="X38" i="3"/>
  <c r="X29" i="4"/>
  <c r="X32" i="3"/>
  <c r="X20" i="4"/>
</calcChain>
</file>

<file path=xl/sharedStrings.xml><?xml version="1.0" encoding="utf-8"?>
<sst xmlns="http://schemas.openxmlformats.org/spreadsheetml/2006/main" count="415" uniqueCount="143">
  <si>
    <t>Objetivo Estratégico</t>
  </si>
  <si>
    <t>Acción Estratégica</t>
  </si>
  <si>
    <t>Resultado</t>
  </si>
  <si>
    <t>Eje Estratégico</t>
  </si>
  <si>
    <t>AE. 1.1.1.1</t>
  </si>
  <si>
    <t>AE. 1.1.2.1</t>
  </si>
  <si>
    <t xml:space="preserve">R.1.1.1 </t>
  </si>
  <si>
    <t xml:space="preserve"> Fortalecer en la población el conocimiento y ejercicio del derecho de acceso a la información pública y protección de datos personales</t>
  </si>
  <si>
    <t>OE.1</t>
  </si>
  <si>
    <t>EE.1.1</t>
  </si>
  <si>
    <t>Adecuar la oferta formativa a la población seleccionada a un proceso de formación uniforme basado en competencias.</t>
  </si>
  <si>
    <t>R.1.1.2</t>
  </si>
  <si>
    <t>personas</t>
  </si>
  <si>
    <r>
      <rPr>
        <b/>
        <i/>
        <sz val="10"/>
        <color theme="0"/>
        <rFont val="Arial"/>
        <family val="2"/>
      </rPr>
      <t>Formación en materias reguladas por la LAIP</t>
    </r>
    <r>
      <rPr>
        <b/>
        <sz val="10"/>
        <color theme="0"/>
        <rFont val="Arial"/>
        <family val="2"/>
      </rPr>
      <t xml:space="preserve">. Desarrollar la formación como proceso para promover una cultura de transparencia y acceso a la información en El Salvador </t>
    </r>
  </si>
  <si>
    <t>EE.1.2</t>
  </si>
  <si>
    <t>R.1.2.2</t>
  </si>
  <si>
    <t>AE. 1.2.1.1</t>
  </si>
  <si>
    <t>AE. 1.2.2.1</t>
  </si>
  <si>
    <t>Desarrollar una red de sociedad civil “Formación de Formadores”  en los temas de acceso a la información, transparencia e incidencia.</t>
  </si>
  <si>
    <t>OE.2</t>
  </si>
  <si>
    <t>EE.2.1</t>
  </si>
  <si>
    <t>PLAN OPERATIVO ANUAL 2017</t>
  </si>
  <si>
    <t>Actividades</t>
  </si>
  <si>
    <t>Act. 1.1.1.1.1</t>
  </si>
  <si>
    <t>Constitución de un Equipo Ad-hoc para elaborar Estrategia.</t>
  </si>
  <si>
    <t>Act. 1.1.1.1.2</t>
  </si>
  <si>
    <t>Acuerdo de Pleno</t>
  </si>
  <si>
    <t>Documento definición de Perfiles</t>
  </si>
  <si>
    <t>1er trimestre</t>
  </si>
  <si>
    <t>2do trimestre</t>
  </si>
  <si>
    <t>3er trimestre</t>
  </si>
  <si>
    <t>4o trimestre</t>
  </si>
  <si>
    <t>Enero</t>
  </si>
  <si>
    <t>Febrero</t>
  </si>
  <si>
    <t>Marxo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</si>
  <si>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</si>
  <si>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</si>
  <si>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</si>
  <si>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</si>
  <si>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</si>
  <si>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</si>
  <si>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</si>
  <si>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</si>
  <si>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</si>
  <si>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 xml:space="preserve">Observaciones: 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</si>
  <si>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2017</t>
    </r>
  </si>
  <si>
    <t>Act. 1.1.2.1.1</t>
  </si>
  <si>
    <t>Acciones</t>
  </si>
  <si>
    <t xml:space="preserve">Indicador de resultado: </t>
  </si>
  <si>
    <t>Meta Anual:</t>
  </si>
  <si>
    <t>Cantidad  y</t>
  </si>
  <si>
    <t>Medio de verificación cumplimiento de Actividades</t>
  </si>
  <si>
    <t>Promoción de la Transparencia. Promover la cultura de la transparencia en la sociedad civil.</t>
  </si>
  <si>
    <t>R.1.2.1</t>
  </si>
  <si>
    <t xml:space="preserve">Contribución A. Estratégica en Meta Quinquenal (%) </t>
  </si>
  <si>
    <t>AE. 1.1.2.2</t>
  </si>
  <si>
    <t>Act. 1.1.2.2.1</t>
  </si>
  <si>
    <t>Act. 1.2.1.1.1</t>
  </si>
  <si>
    <t>Act. 1.2.1.1.2</t>
  </si>
  <si>
    <t>Materias reguladas en la LAIP incluidas en el Sistema Educativo Nacional para avanzar en la cultura de acceso a la información y transparencia.</t>
  </si>
  <si>
    <t>Act. 1.2.2.1.1</t>
  </si>
  <si>
    <t>Act. 1.2.2.1.2</t>
  </si>
  <si>
    <t xml:space="preserve">Desarrollo de capacidades en entes obligados. Apoyar el desarrollo de capacidades a entes obligados en la aplicación de normativa, lineamientos y criterios resolutivos sobre el derecho de acceso a la información pública,  protección de datos personales y gestión documental. </t>
  </si>
  <si>
    <t xml:space="preserve">R.2.1.1  </t>
  </si>
  <si>
    <t>Estrategia de Formación Implementada</t>
  </si>
  <si>
    <r>
      <t xml:space="preserve">Unidad Operativa: </t>
    </r>
    <r>
      <rPr>
        <b/>
        <sz val="11"/>
        <color theme="1"/>
        <rFont val="Calibri"/>
        <family val="2"/>
        <scheme val="minor"/>
      </rPr>
      <t>Unidad de Formación y Promoción</t>
    </r>
  </si>
  <si>
    <t>Act. 1.1.1.1.3</t>
  </si>
  <si>
    <t>Diseño de la Estrategia General de Formación para la implementación 2017-2021</t>
  </si>
  <si>
    <t>Documento Estrategia General de Formación</t>
  </si>
  <si>
    <t>Elaborar y actualizar el plan de formación y promoción de la cultura de transparencia en entes obligados y sociedad civil</t>
  </si>
  <si>
    <t>Cultura de transparencia fortalecida por la participación de la sociedad civil.</t>
  </si>
  <si>
    <t>Oferta formativa (virtual y presencial) basada en competencias puesta a disposición de diferentes grupos de interés.</t>
  </si>
  <si>
    <t>Dar seguimiento al proceso de incorporación de contenidos regulados en la LAIP en los Centros Educativos seleccionados.</t>
  </si>
  <si>
    <t>Entes obligados aplican la LAIP de acuerdo a la normativa y criterios resolutivos del IAIP.</t>
  </si>
  <si>
    <t>Número de personas pertenecientes a grupos de interés que participaron en las modalidadesde enseñanza con enfoque por competencia.</t>
  </si>
  <si>
    <t>Elaborar la Estrategia General de Formación.</t>
  </si>
  <si>
    <t>Desarrollar procesos de formación en materias reguladas en la LAIP para entes obligados.</t>
  </si>
  <si>
    <t>Desarrollar e implementar un programa de capacitación que permita dominar la experiencia educativa –diseño, ejecución y evaluación- utilizando recursos e-Learning.</t>
  </si>
  <si>
    <t>Desarrollar e implementar un proceso de sencibilización para formación de red de formadores (formar a personal técnico de las direcciones departamentales de educación del MINED).</t>
  </si>
  <si>
    <t>Reporte de proceso</t>
  </si>
  <si>
    <t>Número de personas que participan en actividades de promoción  y/o divulgación de la cultura de la transparencia en la sociedad civil</t>
  </si>
  <si>
    <t xml:space="preserve">Número de Asistentes técnicos Pedagógicos, y/o actores educativos formados en acceso a la información y transparencia.
</t>
  </si>
  <si>
    <t>Documentos normativos</t>
  </si>
  <si>
    <t>Elaborar y divulgar lineamientos normativos para desarrollar procesos de formación presencial y virtual.</t>
  </si>
  <si>
    <t>AE. 2.1.1.5</t>
  </si>
  <si>
    <t>AE. 2.1.1.4</t>
  </si>
  <si>
    <t>Implementar la formación en los entes obligados con el enfoque de competencias (modalidad virtual y presencial).</t>
  </si>
  <si>
    <t>Act. 2.1.1.5.1</t>
  </si>
  <si>
    <t>Act. 2.1.1.4.1</t>
  </si>
  <si>
    <t>Act. 2.1.1.4.2</t>
  </si>
  <si>
    <r>
      <t>Desarrollar procesos de formación uniforme basado en competencias, sobre materias reguladas en la LAIP para sociedad civil.</t>
    </r>
    <r>
      <rPr>
        <sz val="10"/>
        <color rgb="FFFF0000"/>
        <rFont val="Arial"/>
        <family val="2"/>
      </rPr>
      <t xml:space="preserve"> </t>
    </r>
  </si>
  <si>
    <t>Desarrollar actividades de promoción de las materias reguladas en la LAIP para la sociedad civil.</t>
  </si>
  <si>
    <t>Realizar mecanismos de coordinación con la sociedad civil para realizar procesos de formación y de promoción.</t>
  </si>
  <si>
    <r>
      <t xml:space="preserve">Elaborar herramientas </t>
    </r>
    <r>
      <rPr>
        <b/>
        <sz val="10"/>
        <rFont val="Arial"/>
        <family val="2"/>
      </rPr>
      <t>para fortalecer capacidades de aplicación de DAIP, PDP y GDA en los entes obligados.</t>
    </r>
  </si>
  <si>
    <t>Número de servidores públicos y funcionarios que participaron en los procesos de formación con enfoque por competencia.</t>
  </si>
  <si>
    <t>Elaborar materiales educativos como herramientas para fortalecer la aplicación de las materias reguladas en la LAIP</t>
  </si>
  <si>
    <t>Desarrollar procesos de formación en modalidad virtual o semipresencial sobre las materias reguladas en la LAIP para sociedad civil</t>
  </si>
  <si>
    <t>Act. 2.1.1.5.2</t>
  </si>
  <si>
    <t>Desarrollar procesos de formación en modalidad virtual en materias reguladas en la LAIP para entes obligados.</t>
  </si>
  <si>
    <t>Materiales</t>
  </si>
  <si>
    <t>confirmación de alianza</t>
  </si>
  <si>
    <r>
      <t xml:space="preserve">Diseñar e implementar un plan de promoción de la cultura de transparencia para facilitar en las personas el ejercicio de sus </t>
    </r>
    <r>
      <rPr>
        <b/>
        <sz val="10"/>
        <color theme="1"/>
        <rFont val="Arial"/>
        <family val="2"/>
      </rPr>
      <t>derechos (Atender sujetos de diferentes sectores para el ejercicio de sus derechos).</t>
    </r>
  </si>
  <si>
    <t>Número de acciones formativas realizadas con base en la estrategia de formación.</t>
  </si>
  <si>
    <t>Observaciones: Colaboran UDAI, UPDP, GDA, UFIS</t>
  </si>
  <si>
    <t>OP</t>
  </si>
  <si>
    <t>Desarrollar procesos de formación de entes obligados  relacionados a derecho de acceso a la información</t>
  </si>
  <si>
    <t>Desarrollar procesos de formación de entes obligados  relacionados a derecho de protección de datos personales</t>
  </si>
  <si>
    <t>Desarrollar procesos de formación de entes obligados  relacionados a gestión documental</t>
  </si>
  <si>
    <t>Desarrollar procesos de formación de entes obligados  relacionados a fiscalización</t>
  </si>
  <si>
    <t>listados de asistencia</t>
  </si>
  <si>
    <t>Desarrollar procesos de formación virtual de entes obligados  relacionados a gestión documental</t>
  </si>
  <si>
    <t>Coordinar e integrar aportes de unidades organizativas</t>
  </si>
  <si>
    <t>Desarrollar plan de formación presencial</t>
  </si>
  <si>
    <t>Desarrollar plan de formación virtual</t>
  </si>
  <si>
    <t>Act. 2.1.1.4.3</t>
  </si>
  <si>
    <t>Act. 2.1.1.4.4</t>
  </si>
  <si>
    <t>Act. 2.1.1.4.5</t>
  </si>
  <si>
    <t>Elaborar herramientas para fortalecer capacidades de aplicación de Derecho de Acceso a la Información</t>
  </si>
  <si>
    <t>Elaborar herramientas para fortalecer capacidades de aplicación de Protección de datos personales</t>
  </si>
  <si>
    <t>Elaborar herramientas para fortalecer capacidades de aplicación de gestión documental y archivo</t>
  </si>
  <si>
    <t>Elaborar herramientas para fortalecer capacidades de procesos de fiscalizacion</t>
  </si>
  <si>
    <t>Act. 2.1.1.4.6</t>
  </si>
  <si>
    <t>Observaciones: Cada unidad elabora sus herramientas, UDAI, PDP,GDA y UFIS</t>
  </si>
  <si>
    <t>PRESUPUESTO ASIGNADO</t>
  </si>
  <si>
    <t>ES</t>
  </si>
  <si>
    <t>Desarrollar procesos de formación UNFOP</t>
  </si>
  <si>
    <t>Desarrollar e implementar un proceso de sensibilización para formación de red de formadores (formar a personal técnico de las direcciones departamentales de educación del MINED).</t>
  </si>
  <si>
    <t>Elaborar materiales educativos como herramientas para fortalecer la aplicación de las materias reguladas en la LAIP.</t>
  </si>
  <si>
    <t>Propiciar la correcta aplicación de la Ley de Acceso a la Información Pública (LAIP)  en los entes obligados y otras normas de su competencia.</t>
  </si>
  <si>
    <t>Elaborar y actualizar normativa vinculada a DAIP, PDP y GDA</t>
  </si>
  <si>
    <t>Act. 2.1.1.2.1</t>
  </si>
  <si>
    <t>Elaborar formulario de solicitud de protección de datos personales y recurso de apelación</t>
  </si>
  <si>
    <t>Formulario aprobado</t>
  </si>
  <si>
    <t>op</t>
  </si>
  <si>
    <t>Validación de formulario con grupo focal (UNFOP)</t>
  </si>
  <si>
    <t>grupos focales realizados</t>
  </si>
  <si>
    <t>Asistencia técnica para el desarrollo planes virtuales</t>
  </si>
  <si>
    <t>Establecer los recursos tecnológicos necesarios para la creacion de los cursos</t>
  </si>
  <si>
    <t>Brindar la asistencia técnica en los procesos de formación virtual</t>
  </si>
  <si>
    <t>Desarrolloar formación virtual o semipresencial</t>
  </si>
  <si>
    <t>Informe de herramientas</t>
  </si>
  <si>
    <t>TDR</t>
  </si>
  <si>
    <t>AE. 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</si>
</sst>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00%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sz val="20"/>
      <color indexed="16"/>
      <name val="Arial"/>
      <family val="2"/>
    </font>
    <font>
      <b/>
      <sz val="9"/>
      <color indexed="9"/>
      <name val="Arial"/>
      <family val="2"/>
    </font>
    <font>
      <sz val="9"/>
      <color theme="1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b/>
      <sz val="9"/>
      <color theme="1"/>
      <name val="Arial"/>
      <family val="2"/>
    </font>
    <font>
      <sz val="8"/>
      <color indexed="12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rgb="FF0070C0"/>
      <name val="Arial"/>
      <family val="2"/>
    </font>
    <font>
      <sz val="10"/>
      <color rgb="FF0070C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FF0000"/>
      <name val="Arial"/>
      <family val="2"/>
    </font>
    <font>
      <sz val="9"/>
      <name val="Arial"/>
      <family val="2"/>
    </font>
    <font>
      <sz val="11"/>
      <color rgb="FFFFFF00"/>
      <name val="Calibri"/>
      <family val="2"/>
      <scheme val="minor"/>
    </font>
    <font>
      <b/>
      <sz val="9"/>
      <color rgb="FFFFFF00"/>
      <name val="Arial"/>
      <family val="2"/>
    </font>
    <font>
      <b/>
      <sz val="10"/>
      <color rgb="FFFFFF00"/>
      <name val="Arial"/>
      <family val="2"/>
    </font>
    <font>
      <sz val="10"/>
      <color theme="8" tint="-0.499984740745262"/>
      <name val="Arial"/>
      <family val="2"/>
    </font>
    <font>
      <sz val="8"/>
      <color theme="8" tint="-0.499984740745262"/>
      <name val="Arial"/>
      <family val="2"/>
    </font>
    <font>
      <sz val="8.8000000000000007"/>
      <color theme="8" tint="-0.499984740745262"/>
      <name val="Calibri"/>
      <family val="2"/>
      <scheme val="minor"/>
    </font>
    <font>
      <sz val="8.8000000000000007"/>
      <color theme="8" tint="-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369">
    <xf numFmtId="0" fontId="0" fillId="0" borderId="0" xfId="0"/>
    <xf numFmtId="0" fontId="0" fillId="0" borderId="0" xfId="0" applyFill="1"/>
    <xf numFmtId="0" fontId="9" fillId="0" borderId="0" xfId="0" applyFont="1" applyBorder="1" applyAlignment="1"/>
    <xf numFmtId="0" fontId="1" fillId="2" borderId="0" xfId="1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1" fillId="2" borderId="18" xfId="1" applyFont="1" applyFill="1" applyBorder="1" applyAlignment="1">
      <alignment horizontal="left" vertical="center" wrapText="1"/>
    </xf>
    <xf numFmtId="0" fontId="1" fillId="2" borderId="8" xfId="1" applyFont="1" applyFill="1" applyBorder="1" applyAlignment="1">
      <alignment horizontal="left" vertical="center" wrapText="1"/>
    </xf>
    <xf numFmtId="0" fontId="1" fillId="2" borderId="20" xfId="1" applyFont="1" applyFill="1" applyBorder="1" applyAlignment="1">
      <alignment horizontal="left" vertical="center" wrapText="1"/>
    </xf>
    <xf numFmtId="9" fontId="13" fillId="0" borderId="13" xfId="1" applyNumberFormat="1" applyFont="1" applyFill="1" applyBorder="1" applyAlignment="1">
      <alignment horizontal="center" vertical="center" wrapText="1"/>
    </xf>
    <xf numFmtId="9" fontId="13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4" fillId="6" borderId="11" xfId="1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left" vertical="center" wrapText="1"/>
    </xf>
    <xf numFmtId="9" fontId="13" fillId="0" borderId="6" xfId="1" applyNumberFormat="1" applyFont="1" applyFill="1" applyBorder="1" applyAlignment="1">
      <alignment horizontal="center" vertical="center" wrapText="1"/>
    </xf>
    <xf numFmtId="9" fontId="13" fillId="0" borderId="28" xfId="1" applyNumberFormat="1" applyFont="1" applyFill="1" applyBorder="1" applyAlignment="1">
      <alignment horizontal="center" vertical="center" wrapText="1"/>
    </xf>
    <xf numFmtId="9" fontId="13" fillId="0" borderId="29" xfId="1" applyNumberFormat="1" applyFont="1" applyFill="1" applyBorder="1" applyAlignment="1">
      <alignment horizontal="center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0" fontId="11" fillId="0" borderId="32" xfId="2" applyFont="1" applyFill="1" applyBorder="1" applyAlignment="1">
      <alignment horizontal="left" vertical="center" wrapText="1"/>
    </xf>
    <xf numFmtId="9" fontId="13" fillId="0" borderId="27" xfId="0" applyNumberFormat="1" applyFont="1" applyFill="1" applyBorder="1" applyAlignment="1">
      <alignment horizontal="center" vertical="center" wrapText="1"/>
    </xf>
    <xf numFmtId="9" fontId="8" fillId="7" borderId="21" xfId="1" applyNumberFormat="1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Font="1"/>
    <xf numFmtId="0" fontId="9" fillId="0" borderId="0" xfId="0" applyFont="1" applyBorder="1" applyAlignment="1">
      <alignment horizontal="center"/>
    </xf>
    <xf numFmtId="1" fontId="13" fillId="0" borderId="10" xfId="0" applyNumberFormat="1" applyFont="1" applyFill="1" applyBorder="1" applyAlignment="1">
      <alignment horizontal="center" vertical="center" wrapText="1"/>
    </xf>
    <xf numFmtId="1" fontId="13" fillId="0" borderId="32" xfId="0" applyNumberFormat="1" applyFont="1" applyFill="1" applyBorder="1" applyAlignment="1">
      <alignment horizontal="center" vertical="center" wrapText="1"/>
    </xf>
    <xf numFmtId="9" fontId="13" fillId="0" borderId="35" xfId="1" applyNumberFormat="1" applyFont="1" applyFill="1" applyBorder="1" applyAlignment="1">
      <alignment horizontal="center" vertical="center" wrapText="1"/>
    </xf>
    <xf numFmtId="9" fontId="13" fillId="0" borderId="30" xfId="1" applyNumberFormat="1" applyFont="1" applyFill="1" applyBorder="1" applyAlignment="1">
      <alignment horizontal="center" vertical="center" wrapText="1"/>
    </xf>
    <xf numFmtId="9" fontId="13" fillId="0" borderId="7" xfId="1" applyNumberFormat="1" applyFont="1" applyFill="1" applyBorder="1" applyAlignment="1">
      <alignment horizontal="center" vertical="center" wrapText="1"/>
    </xf>
    <xf numFmtId="0" fontId="14" fillId="4" borderId="32" xfId="1" applyFont="1" applyFill="1" applyBorder="1" applyAlignment="1">
      <alignment horizontal="center" vertical="center" wrapText="1"/>
    </xf>
    <xf numFmtId="0" fontId="13" fillId="4" borderId="32" xfId="1" applyFont="1" applyFill="1" applyBorder="1" applyAlignment="1">
      <alignment horizontal="center" vertical="center" wrapText="1"/>
    </xf>
    <xf numFmtId="9" fontId="8" fillId="7" borderId="1" xfId="1" applyNumberFormat="1" applyFont="1" applyFill="1" applyBorder="1" applyAlignment="1">
      <alignment horizontal="center" vertical="center" wrapText="1"/>
    </xf>
    <xf numFmtId="9" fontId="13" fillId="0" borderId="4" xfId="0" applyNumberFormat="1" applyFont="1" applyFill="1" applyBorder="1" applyAlignment="1">
      <alignment horizontal="center" vertical="center" wrapText="1"/>
    </xf>
    <xf numFmtId="9" fontId="13" fillId="0" borderId="10" xfId="1" applyNumberFormat="1" applyFont="1" applyFill="1" applyBorder="1" applyAlignment="1">
      <alignment horizontal="center" vertical="center" wrapText="1"/>
    </xf>
    <xf numFmtId="9" fontId="13" fillId="0" borderId="32" xfId="1" applyNumberFormat="1" applyFont="1" applyFill="1" applyBorder="1" applyAlignment="1">
      <alignment horizontal="center" vertical="center" wrapText="1"/>
    </xf>
    <xf numFmtId="9" fontId="13" fillId="0" borderId="15" xfId="1" applyNumberFormat="1" applyFont="1" applyFill="1" applyBorder="1" applyAlignment="1">
      <alignment horizontal="center" vertical="center" wrapText="1"/>
    </xf>
    <xf numFmtId="9" fontId="13" fillId="0" borderId="44" xfId="1" applyNumberFormat="1" applyFont="1" applyFill="1" applyBorder="1" applyAlignment="1">
      <alignment horizontal="center" vertical="center" wrapText="1"/>
    </xf>
    <xf numFmtId="9" fontId="13" fillId="0" borderId="14" xfId="1" applyNumberFormat="1" applyFont="1" applyFill="1" applyBorder="1" applyAlignment="1">
      <alignment horizontal="center" vertical="center" wrapText="1"/>
    </xf>
    <xf numFmtId="9" fontId="13" fillId="0" borderId="38" xfId="1" applyNumberFormat="1" applyFont="1" applyFill="1" applyBorder="1" applyAlignment="1">
      <alignment horizontal="center" vertical="center" wrapText="1"/>
    </xf>
    <xf numFmtId="9" fontId="13" fillId="0" borderId="43" xfId="0" applyNumberFormat="1" applyFont="1" applyFill="1" applyBorder="1" applyAlignment="1">
      <alignment horizontal="center" vertical="center" wrapText="1"/>
    </xf>
    <xf numFmtId="9" fontId="13" fillId="0" borderId="20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9" fontId="13" fillId="0" borderId="20" xfId="1" applyNumberFormat="1" applyFont="1" applyFill="1" applyBorder="1" applyAlignment="1">
      <alignment horizontal="center" vertical="center" wrapText="1"/>
    </xf>
    <xf numFmtId="9" fontId="13" fillId="0" borderId="40" xfId="1" applyNumberFormat="1" applyFont="1" applyFill="1" applyBorder="1" applyAlignment="1">
      <alignment horizontal="center" vertical="center" wrapText="1"/>
    </xf>
    <xf numFmtId="9" fontId="13" fillId="0" borderId="41" xfId="1" applyNumberFormat="1" applyFont="1" applyFill="1" applyBorder="1" applyAlignment="1">
      <alignment horizontal="center" vertical="center" wrapText="1"/>
    </xf>
    <xf numFmtId="9" fontId="13" fillId="0" borderId="5" xfId="1" applyNumberFormat="1" applyFont="1" applyFill="1" applyBorder="1" applyAlignment="1">
      <alignment horizontal="center" vertical="center" wrapText="1"/>
    </xf>
    <xf numFmtId="9" fontId="13" fillId="0" borderId="45" xfId="1" applyNumberFormat="1" applyFont="1" applyFill="1" applyBorder="1" applyAlignment="1">
      <alignment horizontal="center" vertical="center" wrapText="1"/>
    </xf>
    <xf numFmtId="9" fontId="13" fillId="0" borderId="46" xfId="1" applyNumberFormat="1" applyFont="1" applyFill="1" applyBorder="1" applyAlignment="1">
      <alignment horizontal="center" vertical="center" wrapText="1"/>
    </xf>
    <xf numFmtId="9" fontId="13" fillId="0" borderId="47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" fillId="2" borderId="0" xfId="1" applyFont="1" applyFill="1" applyBorder="1" applyAlignment="1">
      <alignment vertical="center" wrapText="1"/>
    </xf>
    <xf numFmtId="0" fontId="10" fillId="3" borderId="3" xfId="1" applyFont="1" applyFill="1" applyBorder="1" applyAlignment="1">
      <alignment vertical="center" wrapText="1"/>
    </xf>
    <xf numFmtId="0" fontId="1" fillId="2" borderId="39" xfId="1" applyFont="1" applyFill="1" applyBorder="1" applyAlignment="1">
      <alignment vertical="center" wrapText="1"/>
    </xf>
    <xf numFmtId="0" fontId="9" fillId="0" borderId="1" xfId="0" applyFont="1" applyBorder="1" applyAlignment="1"/>
    <xf numFmtId="0" fontId="9" fillId="0" borderId="22" xfId="0" applyFont="1" applyBorder="1" applyAlignment="1"/>
    <xf numFmtId="0" fontId="0" fillId="0" borderId="22" xfId="0" applyBorder="1"/>
    <xf numFmtId="0" fontId="0" fillId="0" borderId="2" xfId="0" applyBorder="1"/>
    <xf numFmtId="9" fontId="13" fillId="0" borderId="48" xfId="0" applyNumberFormat="1" applyFont="1" applyFill="1" applyBorder="1" applyAlignment="1">
      <alignment horizontal="center" vertical="center" wrapText="1"/>
    </xf>
    <xf numFmtId="9" fontId="13" fillId="0" borderId="49" xfId="0" applyNumberFormat="1" applyFont="1" applyFill="1" applyBorder="1" applyAlignment="1">
      <alignment horizontal="center" vertical="center" wrapText="1"/>
    </xf>
    <xf numFmtId="9" fontId="13" fillId="0" borderId="33" xfId="1" applyNumberFormat="1" applyFont="1" applyFill="1" applyBorder="1" applyAlignment="1">
      <alignment horizontal="center" vertical="center" wrapText="1"/>
    </xf>
    <xf numFmtId="9" fontId="13" fillId="0" borderId="34" xfId="1" applyNumberFormat="1" applyFont="1" applyFill="1" applyBorder="1" applyAlignment="1">
      <alignment horizontal="center" vertical="center" wrapText="1"/>
    </xf>
    <xf numFmtId="0" fontId="0" fillId="0" borderId="0" xfId="0" applyBorder="1"/>
    <xf numFmtId="9" fontId="13" fillId="0" borderId="50" xfId="0" applyNumberFormat="1" applyFont="1" applyFill="1" applyBorder="1" applyAlignment="1">
      <alignment horizontal="center" vertical="center" wrapText="1"/>
    </xf>
    <xf numFmtId="1" fontId="13" fillId="0" borderId="35" xfId="0" applyNumberFormat="1" applyFont="1" applyFill="1" applyBorder="1" applyAlignment="1">
      <alignment horizontal="center" vertical="center" wrapText="1"/>
    </xf>
    <xf numFmtId="1" fontId="13" fillId="0" borderId="51" xfId="0" applyNumberFormat="1" applyFont="1" applyFill="1" applyBorder="1" applyAlignment="1">
      <alignment horizontal="center" vertical="center" wrapText="1"/>
    </xf>
    <xf numFmtId="1" fontId="13" fillId="0" borderId="30" xfId="0" applyNumberFormat="1" applyFont="1" applyFill="1" applyBorder="1" applyAlignment="1">
      <alignment horizontal="center" vertical="center" wrapText="1"/>
    </xf>
    <xf numFmtId="9" fontId="13" fillId="0" borderId="52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20" fillId="7" borderId="16" xfId="2" applyFont="1" applyFill="1" applyBorder="1" applyAlignment="1">
      <alignment horizontal="center" vertical="top" wrapText="1"/>
    </xf>
    <xf numFmtId="1" fontId="13" fillId="0" borderId="15" xfId="0" applyNumberFormat="1" applyFont="1" applyFill="1" applyBorder="1" applyAlignment="1">
      <alignment horizontal="center" vertical="center" wrapText="1"/>
    </xf>
    <xf numFmtId="9" fontId="13" fillId="0" borderId="42" xfId="1" applyNumberFormat="1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left" vertical="center" wrapText="1"/>
    </xf>
    <xf numFmtId="1" fontId="13" fillId="0" borderId="53" xfId="0" applyNumberFormat="1" applyFont="1" applyFill="1" applyBorder="1" applyAlignment="1">
      <alignment horizontal="center" vertical="center" wrapText="1"/>
    </xf>
    <xf numFmtId="9" fontId="13" fillId="0" borderId="55" xfId="1" applyNumberFormat="1" applyFont="1" applyFill="1" applyBorder="1" applyAlignment="1">
      <alignment horizontal="center" vertical="center" wrapText="1"/>
    </xf>
    <xf numFmtId="0" fontId="11" fillId="0" borderId="57" xfId="2" applyFont="1" applyFill="1" applyBorder="1" applyAlignment="1">
      <alignment horizontal="left" vertical="center" wrapText="1"/>
    </xf>
    <xf numFmtId="1" fontId="13" fillId="0" borderId="57" xfId="0" applyNumberFormat="1" applyFont="1" applyFill="1" applyBorder="1" applyAlignment="1">
      <alignment horizontal="center" vertical="center" wrapText="1"/>
    </xf>
    <xf numFmtId="9" fontId="13" fillId="0" borderId="59" xfId="1" applyNumberFormat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24" fillId="0" borderId="42" xfId="1" applyFont="1" applyFill="1" applyBorder="1" applyAlignment="1">
      <alignment horizontal="left" vertical="center" wrapText="1" indent="1"/>
    </xf>
    <xf numFmtId="0" fontId="25" fillId="0" borderId="42" xfId="1" applyFont="1" applyFill="1" applyBorder="1" applyAlignment="1">
      <alignment horizontal="left" vertical="center" wrapText="1" indent="1"/>
    </xf>
    <xf numFmtId="0" fontId="11" fillId="0" borderId="45" xfId="2" applyFont="1" applyFill="1" applyBorder="1" applyAlignment="1">
      <alignment horizontal="left" vertical="center" wrapText="1"/>
    </xf>
    <xf numFmtId="1" fontId="13" fillId="0" borderId="45" xfId="0" applyNumberFormat="1" applyFont="1" applyFill="1" applyBorder="1" applyAlignment="1">
      <alignment horizontal="center" vertical="center" wrapText="1"/>
    </xf>
    <xf numFmtId="9" fontId="13" fillId="0" borderId="62" xfId="1" applyNumberFormat="1" applyFont="1" applyFill="1" applyBorder="1" applyAlignment="1">
      <alignment horizontal="center" vertical="center" wrapText="1"/>
    </xf>
    <xf numFmtId="0" fontId="11" fillId="0" borderId="63" xfId="2" applyFont="1" applyFill="1" applyBorder="1" applyAlignment="1">
      <alignment horizontal="left" vertical="center" wrapText="1"/>
    </xf>
    <xf numFmtId="1" fontId="13" fillId="0" borderId="63" xfId="0" applyNumberFormat="1" applyFont="1" applyFill="1" applyBorder="1" applyAlignment="1">
      <alignment horizontal="center" vertical="center" wrapText="1"/>
    </xf>
    <xf numFmtId="9" fontId="13" fillId="0" borderId="65" xfId="1" applyNumberFormat="1" applyFont="1" applyFill="1" applyBorder="1" applyAlignment="1">
      <alignment horizontal="center" vertical="center" wrapText="1"/>
    </xf>
    <xf numFmtId="0" fontId="13" fillId="0" borderId="58" xfId="1" applyFont="1" applyFill="1" applyBorder="1" applyAlignment="1">
      <alignment horizontal="left" vertical="center" wrapText="1"/>
    </xf>
    <xf numFmtId="0" fontId="25" fillId="0" borderId="59" xfId="1" applyFont="1" applyFill="1" applyBorder="1" applyAlignment="1">
      <alignment horizontal="left" vertical="center" wrapText="1" indent="1"/>
    </xf>
    <xf numFmtId="164" fontId="0" fillId="0" borderId="0" xfId="0" applyNumberFormat="1"/>
    <xf numFmtId="10" fontId="13" fillId="0" borderId="52" xfId="0" applyNumberFormat="1" applyFont="1" applyFill="1" applyBorder="1" applyAlignment="1">
      <alignment horizontal="center" vertical="center" wrapText="1"/>
    </xf>
    <xf numFmtId="10" fontId="13" fillId="0" borderId="66" xfId="0" applyNumberFormat="1" applyFont="1" applyFill="1" applyBorder="1" applyAlignment="1">
      <alignment horizontal="center" vertical="center" wrapText="1"/>
    </xf>
    <xf numFmtId="10" fontId="13" fillId="0" borderId="21" xfId="0" applyNumberFormat="1" applyFont="1" applyFill="1" applyBorder="1" applyAlignment="1">
      <alignment horizontal="center" vertical="center" wrapText="1"/>
    </xf>
    <xf numFmtId="0" fontId="14" fillId="0" borderId="46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164" fontId="13" fillId="0" borderId="61" xfId="0" applyNumberFormat="1" applyFont="1" applyFill="1" applyBorder="1" applyAlignment="1">
      <alignment horizontal="center" vertical="center" wrapText="1"/>
    </xf>
    <xf numFmtId="164" fontId="13" fillId="0" borderId="52" xfId="0" applyNumberFormat="1" applyFont="1" applyFill="1" applyBorder="1" applyAlignment="1">
      <alignment horizontal="center" vertical="center" wrapText="1"/>
    </xf>
    <xf numFmtId="10" fontId="13" fillId="0" borderId="13" xfId="1" applyNumberFormat="1" applyFont="1" applyFill="1" applyBorder="1" applyAlignment="1">
      <alignment horizontal="center" vertical="center" wrapText="1"/>
    </xf>
    <xf numFmtId="10" fontId="13" fillId="0" borderId="58" xfId="1" applyNumberFormat="1" applyFont="1" applyFill="1" applyBorder="1" applyAlignment="1">
      <alignment horizontal="center" vertical="center" wrapText="1"/>
    </xf>
    <xf numFmtId="10" fontId="13" fillId="0" borderId="10" xfId="1" applyNumberFormat="1" applyFont="1" applyFill="1" applyBorder="1" applyAlignment="1">
      <alignment horizontal="center" vertical="center" wrapText="1"/>
    </xf>
    <xf numFmtId="10" fontId="13" fillId="0" borderId="31" xfId="1" applyNumberFormat="1" applyFont="1" applyFill="1" applyBorder="1" applyAlignment="1">
      <alignment horizontal="center" vertical="center" wrapText="1"/>
    </xf>
    <xf numFmtId="10" fontId="13" fillId="0" borderId="15" xfId="1" applyNumberFormat="1" applyFont="1" applyFill="1" applyBorder="1" applyAlignment="1">
      <alignment horizontal="center" vertical="center" wrapText="1"/>
    </xf>
    <xf numFmtId="10" fontId="13" fillId="0" borderId="6" xfId="1" applyNumberFormat="1" applyFont="1" applyFill="1" applyBorder="1" applyAlignment="1">
      <alignment horizontal="center" vertical="center" wrapText="1"/>
    </xf>
    <xf numFmtId="10" fontId="13" fillId="0" borderId="60" xfId="1" applyNumberFormat="1" applyFont="1" applyFill="1" applyBorder="1" applyAlignment="1">
      <alignment horizontal="center" vertical="center" wrapText="1"/>
    </xf>
    <xf numFmtId="10" fontId="13" fillId="0" borderId="57" xfId="1" applyNumberFormat="1" applyFont="1" applyFill="1" applyBorder="1" applyAlignment="1">
      <alignment horizontal="center" vertical="center" wrapText="1"/>
    </xf>
    <xf numFmtId="44" fontId="0" fillId="5" borderId="21" xfId="6" applyFont="1" applyFill="1" applyBorder="1"/>
    <xf numFmtId="44" fontId="0" fillId="0" borderId="22" xfId="6" applyFont="1" applyBorder="1"/>
    <xf numFmtId="0" fontId="0" fillId="0" borderId="21" xfId="0" applyBorder="1"/>
    <xf numFmtId="0" fontId="1" fillId="0" borderId="6" xfId="1" applyFont="1" applyFill="1" applyBorder="1" applyAlignment="1">
      <alignment vertical="center" wrapText="1"/>
    </xf>
    <xf numFmtId="0" fontId="1" fillId="0" borderId="58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58" xfId="1" applyFont="1" applyFill="1" applyBorder="1" applyAlignment="1">
      <alignment vertical="center" wrapText="1"/>
    </xf>
    <xf numFmtId="0" fontId="0" fillId="0" borderId="16" xfId="0" applyBorder="1"/>
    <xf numFmtId="0" fontId="10" fillId="3" borderId="11" xfId="1" applyFont="1" applyFill="1" applyBorder="1" applyAlignment="1">
      <alignment vertical="center" wrapText="1"/>
    </xf>
    <xf numFmtId="0" fontId="1" fillId="2" borderId="5" xfId="1" applyFont="1" applyFill="1" applyBorder="1" applyAlignment="1">
      <alignment vertical="center" wrapText="1"/>
    </xf>
    <xf numFmtId="0" fontId="1" fillId="2" borderId="16" xfId="1" applyFont="1" applyFill="1" applyBorder="1" applyAlignment="1">
      <alignment vertical="center" wrapText="1"/>
    </xf>
    <xf numFmtId="0" fontId="1" fillId="2" borderId="19" xfId="1" applyFont="1" applyFill="1" applyBorder="1" applyAlignment="1">
      <alignment vertical="center" wrapText="1"/>
    </xf>
    <xf numFmtId="0" fontId="1" fillId="2" borderId="9" xfId="1" applyFont="1" applyFill="1" applyBorder="1" applyAlignment="1">
      <alignment horizontal="left" vertical="center" wrapText="1"/>
    </xf>
    <xf numFmtId="10" fontId="0" fillId="0" borderId="0" xfId="7" applyNumberFormat="1" applyFont="1"/>
    <xf numFmtId="10" fontId="13" fillId="0" borderId="53" xfId="1" applyNumberFormat="1" applyFont="1" applyFill="1" applyBorder="1" applyAlignment="1">
      <alignment horizontal="center" vertical="center" wrapText="1"/>
    </xf>
    <xf numFmtId="10" fontId="13" fillId="0" borderId="54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10" fontId="28" fillId="0" borderId="58" xfId="1" applyNumberFormat="1" applyFont="1" applyFill="1" applyBorder="1" applyAlignment="1">
      <alignment horizontal="center" vertical="center" wrapText="1"/>
    </xf>
    <xf numFmtId="165" fontId="28" fillId="0" borderId="58" xfId="1" applyNumberFormat="1" applyFont="1" applyFill="1" applyBorder="1" applyAlignment="1">
      <alignment horizontal="center" vertical="center" wrapText="1"/>
    </xf>
    <xf numFmtId="10" fontId="28" fillId="0" borderId="60" xfId="1" applyNumberFormat="1" applyFont="1" applyFill="1" applyBorder="1" applyAlignment="1">
      <alignment horizontal="center" vertical="center" wrapText="1"/>
    </xf>
    <xf numFmtId="10" fontId="28" fillId="0" borderId="54" xfId="1" applyNumberFormat="1" applyFont="1" applyFill="1" applyBorder="1" applyAlignment="1">
      <alignment horizontal="center" vertical="center" wrapText="1"/>
    </xf>
    <xf numFmtId="10" fontId="28" fillId="0" borderId="6" xfId="1" applyNumberFormat="1" applyFont="1" applyFill="1" applyBorder="1" applyAlignment="1">
      <alignment horizontal="center" vertical="center" wrapText="1"/>
    </xf>
    <xf numFmtId="10" fontId="28" fillId="0" borderId="7" xfId="1" applyNumberFormat="1" applyFont="1" applyFill="1" applyBorder="1" applyAlignment="1">
      <alignment horizontal="center" vertical="center" wrapText="1"/>
    </xf>
    <xf numFmtId="9" fontId="13" fillId="9" borderId="13" xfId="1" applyNumberFormat="1" applyFont="1" applyFill="1" applyBorder="1" applyAlignment="1">
      <alignment horizontal="center" vertical="center" wrapText="1"/>
    </xf>
    <xf numFmtId="9" fontId="13" fillId="9" borderId="28" xfId="1" applyNumberFormat="1" applyFont="1" applyFill="1" applyBorder="1" applyAlignment="1">
      <alignment horizontal="center" vertical="center" wrapText="1"/>
    </xf>
    <xf numFmtId="9" fontId="13" fillId="9" borderId="29" xfId="1" applyNumberFormat="1" applyFont="1" applyFill="1" applyBorder="1" applyAlignment="1">
      <alignment horizontal="center" vertical="center" wrapText="1"/>
    </xf>
    <xf numFmtId="9" fontId="13" fillId="9" borderId="43" xfId="0" applyNumberFormat="1" applyFont="1" applyFill="1" applyBorder="1" applyAlignment="1">
      <alignment horizontal="center" vertical="center" wrapText="1"/>
    </xf>
    <xf numFmtId="9" fontId="8" fillId="9" borderId="21" xfId="1" applyNumberFormat="1" applyFont="1" applyFill="1" applyBorder="1" applyAlignment="1">
      <alignment horizontal="center" vertical="center" wrapText="1"/>
    </xf>
    <xf numFmtId="9" fontId="8" fillId="7" borderId="21" xfId="8" applyNumberFormat="1" applyFont="1" applyFill="1" applyBorder="1" applyAlignment="1">
      <alignment horizontal="center" vertical="center" wrapText="1"/>
    </xf>
    <xf numFmtId="9" fontId="29" fillId="9" borderId="27" xfId="7" applyFont="1" applyFill="1" applyBorder="1" applyAlignment="1">
      <alignment horizontal="center" vertical="center" wrapText="1"/>
    </xf>
    <xf numFmtId="1" fontId="29" fillId="0" borderId="10" xfId="0" applyNumberFormat="1" applyFont="1" applyFill="1" applyBorder="1" applyAlignment="1">
      <alignment horizontal="center" vertical="center" wrapText="1"/>
    </xf>
    <xf numFmtId="9" fontId="29" fillId="0" borderId="4" xfId="1" applyNumberFormat="1" applyFont="1" applyFill="1" applyBorder="1" applyAlignment="1">
      <alignment horizontal="center" vertical="center" wrapText="1"/>
    </xf>
    <xf numFmtId="9" fontId="29" fillId="0" borderId="35" xfId="1" applyNumberFormat="1" applyFont="1" applyFill="1" applyBorder="1" applyAlignment="1">
      <alignment horizontal="center" vertical="center" wrapText="1"/>
    </xf>
    <xf numFmtId="9" fontId="29" fillId="0" borderId="13" xfId="1" applyNumberFormat="1" applyFont="1" applyFill="1" applyBorder="1" applyAlignment="1">
      <alignment horizontal="center" vertical="center" wrapText="1"/>
    </xf>
    <xf numFmtId="10" fontId="29" fillId="0" borderId="13" xfId="1" applyNumberFormat="1" applyFont="1" applyFill="1" applyBorder="1" applyAlignment="1">
      <alignment horizontal="center" vertical="center" wrapText="1"/>
    </xf>
    <xf numFmtId="9" fontId="29" fillId="0" borderId="31" xfId="1" applyNumberFormat="1" applyFont="1" applyFill="1" applyBorder="1" applyAlignment="1">
      <alignment horizontal="center" vertical="center" wrapText="1"/>
    </xf>
    <xf numFmtId="0" fontId="25" fillId="0" borderId="58" xfId="1" applyFont="1" applyFill="1" applyBorder="1" applyAlignment="1">
      <alignment horizontal="left" vertical="center" wrapText="1"/>
    </xf>
    <xf numFmtId="0" fontId="25" fillId="0" borderId="59" xfId="1" applyFont="1" applyFill="1" applyBorder="1" applyAlignment="1">
      <alignment horizontal="left" vertical="center" wrapText="1"/>
    </xf>
    <xf numFmtId="10" fontId="11" fillId="9" borderId="66" xfId="0" applyNumberFormat="1" applyFont="1" applyFill="1" applyBorder="1" applyAlignment="1">
      <alignment horizontal="center" vertical="center" wrapText="1"/>
    </xf>
    <xf numFmtId="1" fontId="11" fillId="0" borderId="57" xfId="0" applyNumberFormat="1" applyFont="1" applyFill="1" applyBorder="1" applyAlignment="1">
      <alignment horizontal="center" vertical="center" wrapText="1"/>
    </xf>
    <xf numFmtId="9" fontId="11" fillId="0" borderId="26" xfId="1" applyNumberFormat="1" applyFont="1" applyFill="1" applyBorder="1" applyAlignment="1">
      <alignment horizontal="center" vertical="center" wrapText="1"/>
    </xf>
    <xf numFmtId="43" fontId="11" fillId="0" borderId="67" xfId="8" applyFont="1" applyFill="1" applyBorder="1" applyAlignment="1">
      <alignment horizontal="center" vertical="center" wrapText="1"/>
    </xf>
    <xf numFmtId="43" fontId="11" fillId="0" borderId="58" xfId="8" applyFont="1" applyFill="1" applyBorder="1" applyAlignment="1">
      <alignment horizontal="center" vertical="center" wrapText="1"/>
    </xf>
    <xf numFmtId="10" fontId="11" fillId="9" borderId="58" xfId="8" applyNumberFormat="1" applyFont="1" applyFill="1" applyBorder="1" applyAlignment="1">
      <alignment horizontal="center" vertical="center" wrapText="1"/>
    </xf>
    <xf numFmtId="10" fontId="11" fillId="0" borderId="58" xfId="8" applyNumberFormat="1" applyFont="1" applyFill="1" applyBorder="1" applyAlignment="1">
      <alignment horizontal="center" vertical="center" wrapText="1"/>
    </xf>
    <xf numFmtId="43" fontId="11" fillId="0" borderId="60" xfId="8" applyFont="1" applyFill="1" applyBorder="1" applyAlignment="1">
      <alignment horizontal="center" vertical="center" wrapText="1"/>
    </xf>
    <xf numFmtId="10" fontId="11" fillId="10" borderId="58" xfId="8" applyNumberFormat="1" applyFont="1" applyFill="1" applyBorder="1" applyAlignment="1">
      <alignment horizontal="center" vertical="center" wrapText="1"/>
    </xf>
    <xf numFmtId="0" fontId="30" fillId="0" borderId="16" xfId="0" applyFont="1" applyBorder="1"/>
    <xf numFmtId="0" fontId="31" fillId="3" borderId="11" xfId="1" applyFont="1" applyFill="1" applyBorder="1" applyAlignment="1">
      <alignment vertical="center" wrapText="1"/>
    </xf>
    <xf numFmtId="0" fontId="30" fillId="0" borderId="22" xfId="0" applyFont="1" applyBorder="1"/>
    <xf numFmtId="0" fontId="30" fillId="0" borderId="0" xfId="0" applyFont="1"/>
    <xf numFmtId="164" fontId="13" fillId="0" borderId="13" xfId="1" applyNumberFormat="1" applyFont="1" applyFill="1" applyBorder="1" applyAlignment="1">
      <alignment horizontal="center" vertical="center" wrapText="1"/>
    </xf>
    <xf numFmtId="164" fontId="13" fillId="0" borderId="10" xfId="1" applyNumberFormat="1" applyFont="1" applyFill="1" applyBorder="1" applyAlignment="1">
      <alignment horizontal="center" vertical="center" wrapText="1"/>
    </xf>
    <xf numFmtId="0" fontId="20" fillId="7" borderId="0" xfId="2" applyFont="1" applyFill="1" applyBorder="1" applyAlignment="1">
      <alignment horizontal="center" vertical="top" wrapText="1"/>
    </xf>
    <xf numFmtId="0" fontId="20" fillId="7" borderId="22" xfId="2" applyFont="1" applyFill="1" applyBorder="1" applyAlignment="1">
      <alignment horizontal="center" vertical="top" wrapText="1"/>
    </xf>
    <xf numFmtId="0" fontId="20" fillId="7" borderId="2" xfId="2" applyFont="1" applyFill="1" applyBorder="1" applyAlignment="1">
      <alignment horizontal="center" vertical="top" wrapText="1"/>
    </xf>
    <xf numFmtId="9" fontId="13" fillId="0" borderId="1" xfId="0" applyNumberFormat="1" applyFont="1" applyFill="1" applyBorder="1" applyAlignment="1">
      <alignment horizontal="center" vertical="center" wrapText="1"/>
    </xf>
    <xf numFmtId="9" fontId="13" fillId="0" borderId="18" xfId="1" applyNumberFormat="1" applyFont="1" applyFill="1" applyBorder="1" applyAlignment="1">
      <alignment horizontal="center" vertical="center" wrapText="1"/>
    </xf>
    <xf numFmtId="44" fontId="0" fillId="0" borderId="20" xfId="6" applyFont="1" applyBorder="1"/>
    <xf numFmtId="9" fontId="13" fillId="0" borderId="68" xfId="1" applyNumberFormat="1" applyFont="1" applyFill="1" applyBorder="1" applyAlignment="1">
      <alignment horizontal="center" vertical="center" wrapText="1"/>
    </xf>
    <xf numFmtId="9" fontId="13" fillId="0" borderId="64" xfId="1" applyNumberFormat="1" applyFont="1" applyFill="1" applyBorder="1" applyAlignment="1">
      <alignment horizontal="center" vertical="center" wrapText="1"/>
    </xf>
    <xf numFmtId="0" fontId="33" fillId="0" borderId="51" xfId="0" applyFont="1" applyBorder="1" applyAlignment="1">
      <alignment vertical="center" wrapText="1"/>
    </xf>
    <xf numFmtId="0" fontId="35" fillId="0" borderId="6" xfId="0" applyFont="1" applyBorder="1" applyAlignment="1">
      <alignment wrapText="1"/>
    </xf>
    <xf numFmtId="9" fontId="36" fillId="0" borderId="6" xfId="0" applyNumberFormat="1" applyFont="1" applyBorder="1" applyAlignment="1">
      <alignment horizontal="center" vertical="center" wrapText="1"/>
    </xf>
    <xf numFmtId="0" fontId="33" fillId="0" borderId="28" xfId="1" applyFont="1" applyFill="1" applyBorder="1" applyAlignment="1">
      <alignment horizontal="left" vertical="center" wrapText="1"/>
    </xf>
    <xf numFmtId="0" fontId="33" fillId="0" borderId="9" xfId="1" applyFont="1" applyFill="1" applyBorder="1" applyAlignment="1">
      <alignment horizontal="left" vertical="center" wrapText="1"/>
    </xf>
    <xf numFmtId="0" fontId="33" fillId="0" borderId="42" xfId="0" applyFont="1" applyBorder="1" applyAlignment="1">
      <alignment vertical="center" wrapText="1"/>
    </xf>
    <xf numFmtId="9" fontId="34" fillId="0" borderId="40" xfId="1" applyNumberFormat="1" applyFont="1" applyFill="1" applyBorder="1" applyAlignment="1">
      <alignment horizontal="center" vertical="center" wrapText="1"/>
    </xf>
    <xf numFmtId="9" fontId="34" fillId="0" borderId="41" xfId="1" applyNumberFormat="1" applyFont="1" applyFill="1" applyBorder="1" applyAlignment="1">
      <alignment horizontal="center" vertical="center" wrapText="1"/>
    </xf>
    <xf numFmtId="9" fontId="34" fillId="0" borderId="6" xfId="0" applyNumberFormat="1" applyFont="1" applyFill="1" applyBorder="1" applyAlignment="1">
      <alignment horizontal="center" vertical="center" wrapText="1"/>
    </xf>
    <xf numFmtId="1" fontId="34" fillId="0" borderId="6" xfId="0" applyNumberFormat="1" applyFont="1" applyFill="1" applyBorder="1" applyAlignment="1">
      <alignment horizontal="center" vertical="center" wrapText="1"/>
    </xf>
    <xf numFmtId="9" fontId="34" fillId="0" borderId="6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20" fillId="7" borderId="22" xfId="2" applyFont="1" applyFill="1" applyBorder="1" applyAlignment="1">
      <alignment horizontal="center" vertical="top" wrapText="1"/>
    </xf>
    <xf numFmtId="0" fontId="0" fillId="0" borderId="20" xfId="0" applyBorder="1"/>
    <xf numFmtId="0" fontId="11" fillId="0" borderId="5" xfId="2" applyFont="1" applyFill="1" applyBorder="1" applyAlignment="1">
      <alignment horizontal="left" vertical="center" wrapText="1"/>
    </xf>
    <xf numFmtId="0" fontId="1" fillId="0" borderId="59" xfId="1" applyFont="1" applyFill="1" applyBorder="1" applyAlignment="1">
      <alignment horizontal="left" vertical="center" wrapText="1"/>
    </xf>
    <xf numFmtId="9" fontId="13" fillId="0" borderId="70" xfId="1" applyNumberFormat="1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left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0" fontId="13" fillId="0" borderId="54" xfId="1" applyFont="1" applyFill="1" applyBorder="1" applyAlignment="1">
      <alignment horizontal="left" vertical="center" wrapText="1"/>
    </xf>
    <xf numFmtId="0" fontId="25" fillId="0" borderId="55" xfId="1" applyFont="1" applyFill="1" applyBorder="1" applyAlignment="1">
      <alignment horizontal="left" vertical="center" wrapText="1" indent="1"/>
    </xf>
    <xf numFmtId="10" fontId="28" fillId="0" borderId="56" xfId="1" applyNumberFormat="1" applyFont="1" applyFill="1" applyBorder="1" applyAlignment="1">
      <alignment horizontal="center" vertical="center" wrapText="1"/>
    </xf>
    <xf numFmtId="1" fontId="13" fillId="0" borderId="46" xfId="0" applyNumberFormat="1" applyFont="1" applyFill="1" applyBorder="1" applyAlignment="1">
      <alignment horizontal="center" vertical="center" wrapText="1"/>
    </xf>
    <xf numFmtId="10" fontId="13" fillId="0" borderId="46" xfId="1" applyNumberFormat="1" applyFont="1" applyFill="1" applyBorder="1" applyAlignment="1">
      <alignment horizontal="center" vertical="center" wrapText="1"/>
    </xf>
    <xf numFmtId="10" fontId="13" fillId="0" borderId="47" xfId="1" applyNumberFormat="1" applyFont="1" applyFill="1" applyBorder="1" applyAlignment="1">
      <alignment horizontal="center" vertical="center" wrapText="1"/>
    </xf>
    <xf numFmtId="0" fontId="1" fillId="0" borderId="55" xfId="1" applyFont="1" applyFill="1" applyBorder="1" applyAlignment="1">
      <alignment horizontal="left" vertical="center" wrapText="1"/>
    </xf>
    <xf numFmtId="10" fontId="13" fillId="0" borderId="41" xfId="1" applyNumberFormat="1" applyFont="1" applyFill="1" applyBorder="1" applyAlignment="1">
      <alignment horizontal="center" vertical="center" wrapText="1"/>
    </xf>
    <xf numFmtId="0" fontId="0" fillId="0" borderId="6" xfId="0" applyBorder="1"/>
    <xf numFmtId="9" fontId="8" fillId="7" borderId="17" xfId="1" applyNumberFormat="1" applyFont="1" applyFill="1" applyBorder="1" applyAlignment="1">
      <alignment vertical="top" wrapText="1"/>
    </xf>
    <xf numFmtId="9" fontId="8" fillId="7" borderId="8" xfId="1" applyNumberFormat="1" applyFont="1" applyFill="1" applyBorder="1" applyAlignment="1">
      <alignment vertical="top" wrapText="1"/>
    </xf>
    <xf numFmtId="9" fontId="8" fillId="7" borderId="3" xfId="1" applyNumberFormat="1" applyFont="1" applyFill="1" applyBorder="1" applyAlignment="1">
      <alignment vertical="top" wrapText="1"/>
    </xf>
    <xf numFmtId="9" fontId="8" fillId="7" borderId="11" xfId="1" applyNumberFormat="1" applyFont="1" applyFill="1" applyBorder="1" applyAlignment="1">
      <alignment vertical="top" wrapText="1"/>
    </xf>
    <xf numFmtId="9" fontId="8" fillId="7" borderId="16" xfId="1" applyNumberFormat="1" applyFont="1" applyFill="1" applyBorder="1" applyAlignment="1">
      <alignment vertical="top" wrapText="1"/>
    </xf>
    <xf numFmtId="9" fontId="8" fillId="7" borderId="0" xfId="1" applyNumberFormat="1" applyFont="1" applyFill="1" applyBorder="1" applyAlignment="1">
      <alignment vertical="top" wrapText="1"/>
    </xf>
    <xf numFmtId="9" fontId="8" fillId="7" borderId="3" xfId="1" applyNumberFormat="1" applyFont="1" applyFill="1" applyBorder="1" applyAlignment="1">
      <alignment horizontal="center" vertical="center" wrapText="1"/>
    </xf>
    <xf numFmtId="9" fontId="18" fillId="0" borderId="21" xfId="0" applyNumberFormat="1" applyFont="1" applyBorder="1" applyAlignment="1">
      <alignment horizontal="center" vertical="center"/>
    </xf>
    <xf numFmtId="9" fontId="0" fillId="0" borderId="21" xfId="0" applyNumberFormat="1" applyBorder="1" applyAlignment="1">
      <alignment horizontal="center" vertical="center"/>
    </xf>
    <xf numFmtId="10" fontId="13" fillId="0" borderId="40" xfId="1" applyNumberFormat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10" fontId="14" fillId="0" borderId="6" xfId="0" applyNumberFormat="1" applyFont="1" applyFill="1" applyBorder="1" applyAlignment="1">
      <alignment horizontal="center" vertical="center" wrapText="1"/>
    </xf>
    <xf numFmtId="10" fontId="14" fillId="0" borderId="17" xfId="0" applyNumberFormat="1" applyFont="1" applyFill="1" applyBorder="1" applyAlignment="1">
      <alignment horizontal="center" vertical="center" wrapText="1"/>
    </xf>
    <xf numFmtId="10" fontId="14" fillId="0" borderId="46" xfId="0" applyNumberFormat="1" applyFont="1" applyFill="1" applyBorder="1" applyAlignment="1">
      <alignment horizontal="center" vertical="center" wrapText="1"/>
    </xf>
    <xf numFmtId="10" fontId="8" fillId="8" borderId="1" xfId="1" applyNumberFormat="1" applyFont="1" applyFill="1" applyBorder="1" applyAlignment="1">
      <alignment horizontal="center" vertical="center" wrapText="1"/>
    </xf>
    <xf numFmtId="10" fontId="13" fillId="9" borderId="1" xfId="0" applyNumberFormat="1" applyFont="1" applyFill="1" applyBorder="1" applyAlignment="1">
      <alignment horizontal="center" vertical="center" wrapText="1"/>
    </xf>
    <xf numFmtId="10" fontId="13" fillId="9" borderId="6" xfId="0" applyNumberFormat="1" applyFont="1" applyFill="1" applyBorder="1" applyAlignment="1">
      <alignment horizontal="center" vertical="center" wrapText="1"/>
    </xf>
    <xf numFmtId="10" fontId="13" fillId="9" borderId="48" xfId="0" applyNumberFormat="1" applyFont="1" applyFill="1" applyBorder="1" applyAlignment="1">
      <alignment horizontal="center" vertical="center" wrapText="1"/>
    </xf>
    <xf numFmtId="10" fontId="13" fillId="9" borderId="10" xfId="1" applyNumberFormat="1" applyFont="1" applyFill="1" applyBorder="1" applyAlignment="1">
      <alignment horizontal="center" vertical="center" wrapText="1"/>
    </xf>
    <xf numFmtId="10" fontId="13" fillId="9" borderId="13" xfId="1" applyNumberFormat="1" applyFont="1" applyFill="1" applyBorder="1" applyAlignment="1">
      <alignment horizontal="center" vertical="center" wrapText="1"/>
    </xf>
    <xf numFmtId="10" fontId="13" fillId="9" borderId="31" xfId="1" applyNumberFormat="1" applyFont="1" applyFill="1" applyBorder="1" applyAlignment="1">
      <alignment horizontal="center" vertical="center" wrapText="1"/>
    </xf>
    <xf numFmtId="10" fontId="13" fillId="9" borderId="46" xfId="1" applyNumberFormat="1" applyFont="1" applyFill="1" applyBorder="1" applyAlignment="1">
      <alignment horizontal="center" vertical="center" wrapText="1"/>
    </xf>
    <xf numFmtId="10" fontId="13" fillId="9" borderId="47" xfId="1" applyNumberFormat="1" applyFont="1" applyFill="1" applyBorder="1" applyAlignment="1">
      <alignment horizontal="center" vertical="center" wrapText="1"/>
    </xf>
    <xf numFmtId="164" fontId="8" fillId="7" borderId="22" xfId="1" applyNumberFormat="1" applyFont="1" applyFill="1" applyBorder="1" applyAlignment="1">
      <alignment horizontal="center" vertical="center" wrapText="1"/>
    </xf>
    <xf numFmtId="164" fontId="13" fillId="0" borderId="48" xfId="0" applyNumberFormat="1" applyFont="1" applyFill="1" applyBorder="1" applyAlignment="1">
      <alignment horizontal="center" vertical="center" wrapText="1"/>
    </xf>
    <xf numFmtId="10" fontId="8" fillId="7" borderId="3" xfId="1" applyNumberFormat="1" applyFont="1" applyFill="1" applyBorder="1" applyAlignment="1">
      <alignment horizontal="center" vertical="center" wrapText="1"/>
    </xf>
    <xf numFmtId="9" fontId="8" fillId="8" borderId="17" xfId="1" applyNumberFormat="1" applyFont="1" applyFill="1" applyBorder="1" applyAlignment="1">
      <alignment vertical="top" wrapText="1"/>
    </xf>
    <xf numFmtId="9" fontId="8" fillId="8" borderId="8" xfId="1" applyNumberFormat="1" applyFont="1" applyFill="1" applyBorder="1" applyAlignment="1">
      <alignment vertical="top" wrapText="1"/>
    </xf>
    <xf numFmtId="10" fontId="13" fillId="0" borderId="7" xfId="1" applyNumberFormat="1" applyFont="1" applyFill="1" applyBorder="1" applyAlignment="1">
      <alignment horizontal="center" vertical="center" wrapText="1"/>
    </xf>
    <xf numFmtId="10" fontId="8" fillId="7" borderId="22" xfId="1" applyNumberFormat="1" applyFont="1" applyFill="1" applyBorder="1" applyAlignment="1">
      <alignment horizontal="center" vertical="center" wrapText="1"/>
    </xf>
    <xf numFmtId="10" fontId="14" fillId="11" borderId="6" xfId="0" applyNumberFormat="1" applyFont="1" applyFill="1" applyBorder="1" applyAlignment="1">
      <alignment horizontal="center" vertical="center" wrapText="1"/>
    </xf>
    <xf numFmtId="10" fontId="8" fillId="8" borderId="8" xfId="1" applyNumberFormat="1" applyFont="1" applyFill="1" applyBorder="1" applyAlignment="1">
      <alignment horizontal="center" vertical="center" wrapText="1"/>
    </xf>
    <xf numFmtId="10" fontId="8" fillId="8" borderId="18" xfId="1" applyNumberFormat="1" applyFont="1" applyFill="1" applyBorder="1" applyAlignment="1">
      <alignment horizontal="center" vertical="center" wrapText="1"/>
    </xf>
    <xf numFmtId="0" fontId="14" fillId="0" borderId="40" xfId="1" applyFont="1" applyFill="1" applyBorder="1" applyAlignment="1">
      <alignment horizontal="left" vertical="center" wrapText="1"/>
    </xf>
    <xf numFmtId="0" fontId="3" fillId="0" borderId="70" xfId="1" applyFont="1" applyFill="1" applyBorder="1" applyAlignment="1">
      <alignment horizontal="left" vertical="center" wrapText="1"/>
    </xf>
    <xf numFmtId="10" fontId="13" fillId="0" borderId="22" xfId="0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top" wrapText="1"/>
    </xf>
    <xf numFmtId="0" fontId="5" fillId="4" borderId="22" xfId="1" applyFont="1" applyFill="1" applyBorder="1" applyAlignment="1">
      <alignment horizontal="center" vertical="top" wrapText="1"/>
    </xf>
    <xf numFmtId="0" fontId="5" fillId="4" borderId="2" xfId="1" applyFont="1" applyFill="1" applyBorder="1" applyAlignment="1">
      <alignment horizontal="center" vertical="top" wrapText="1"/>
    </xf>
    <xf numFmtId="0" fontId="20" fillId="7" borderId="18" xfId="2" applyFont="1" applyFill="1" applyBorder="1" applyAlignment="1">
      <alignment horizontal="center" vertical="top" wrapText="1"/>
    </xf>
    <xf numFmtId="0" fontId="20" fillId="7" borderId="0" xfId="2" applyFont="1" applyFill="1" applyBorder="1" applyAlignment="1">
      <alignment horizontal="center" vertical="top" wrapText="1"/>
    </xf>
    <xf numFmtId="0" fontId="20" fillId="7" borderId="9" xfId="2" applyFont="1" applyFill="1" applyBorder="1" applyAlignment="1">
      <alignment horizontal="center" vertical="top" wrapText="1"/>
    </xf>
    <xf numFmtId="0" fontId="14" fillId="4" borderId="3" xfId="1" applyFont="1" applyFill="1" applyBorder="1" applyAlignment="1">
      <alignment horizontal="left" vertical="top" wrapText="1"/>
    </xf>
    <xf numFmtId="0" fontId="14" fillId="4" borderId="12" xfId="1" applyFont="1" applyFill="1" applyBorder="1" applyAlignment="1">
      <alignment horizontal="left" vertical="top" wrapText="1"/>
    </xf>
    <xf numFmtId="0" fontId="19" fillId="5" borderId="1" xfId="1" applyFont="1" applyFill="1" applyBorder="1" applyAlignment="1">
      <alignment horizontal="center" vertical="center" textRotation="90" wrapText="1"/>
    </xf>
    <xf numFmtId="0" fontId="19" fillId="5" borderId="2" xfId="1" applyFont="1" applyFill="1" applyBorder="1" applyAlignment="1">
      <alignment horizontal="center" vertical="center" textRotation="90" wrapText="1"/>
    </xf>
    <xf numFmtId="0" fontId="14" fillId="4" borderId="40" xfId="1" applyFont="1" applyFill="1" applyBorder="1" applyAlignment="1">
      <alignment horizontal="center" vertical="center" wrapText="1"/>
    </xf>
    <xf numFmtId="0" fontId="14" fillId="4" borderId="14" xfId="1" applyFont="1" applyFill="1" applyBorder="1" applyAlignment="1">
      <alignment horizontal="center" vertical="center" wrapText="1"/>
    </xf>
    <xf numFmtId="0" fontId="20" fillId="7" borderId="1" xfId="2" applyFont="1" applyFill="1" applyBorder="1" applyAlignment="1">
      <alignment horizontal="center" vertical="top" wrapText="1"/>
    </xf>
    <xf numFmtId="0" fontId="20" fillId="7" borderId="16" xfId="2" applyFont="1" applyFill="1" applyBorder="1" applyAlignment="1">
      <alignment horizontal="center" vertical="top" wrapText="1"/>
    </xf>
    <xf numFmtId="0" fontId="17" fillId="6" borderId="11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left" vertical="center" wrapText="1"/>
    </xf>
    <xf numFmtId="0" fontId="16" fillId="6" borderId="12" xfId="1" applyFont="1" applyFill="1" applyBorder="1" applyAlignment="1">
      <alignment horizontal="left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20" xfId="1" applyFont="1" applyFill="1" applyBorder="1" applyAlignment="1">
      <alignment horizontal="left" vertical="center" wrapText="1"/>
    </xf>
    <xf numFmtId="0" fontId="12" fillId="4" borderId="11" xfId="1" applyFont="1" applyFill="1" applyBorder="1" applyAlignment="1">
      <alignment vertical="center" wrapText="1"/>
    </xf>
    <xf numFmtId="0" fontId="12" fillId="4" borderId="3" xfId="1" applyFont="1" applyFill="1" applyBorder="1" applyAlignment="1">
      <alignment vertical="center" wrapText="1"/>
    </xf>
    <xf numFmtId="0" fontId="12" fillId="4" borderId="12" xfId="1" applyFont="1" applyFill="1" applyBorder="1" applyAlignment="1">
      <alignment vertical="center" wrapText="1"/>
    </xf>
    <xf numFmtId="0" fontId="14" fillId="4" borderId="3" xfId="1" applyFont="1" applyFill="1" applyBorder="1" applyAlignment="1">
      <alignment horizontal="left" wrapText="1"/>
    </xf>
    <xf numFmtId="0" fontId="14" fillId="4" borderId="12" xfId="1" applyFont="1" applyFill="1" applyBorder="1" applyAlignment="1">
      <alignment horizontal="left" wrapText="1"/>
    </xf>
    <xf numFmtId="0" fontId="21" fillId="4" borderId="24" xfId="1" applyFont="1" applyFill="1" applyBorder="1" applyAlignment="1">
      <alignment horizontal="left" vertical="center" wrapText="1"/>
    </xf>
    <xf numFmtId="0" fontId="21" fillId="4" borderId="25" xfId="1" applyFont="1" applyFill="1" applyBorder="1" applyAlignment="1">
      <alignment horizontal="left" vertical="center" wrapText="1"/>
    </xf>
    <xf numFmtId="0" fontId="21" fillId="4" borderId="26" xfId="1" applyFont="1" applyFill="1" applyBorder="1" applyAlignment="1">
      <alignment horizontal="left" vertical="center" wrapText="1"/>
    </xf>
    <xf numFmtId="0" fontId="14" fillId="4" borderId="39" xfId="1" applyFont="1" applyFill="1" applyBorder="1" applyAlignment="1">
      <alignment horizontal="center" vertical="center" wrapText="1"/>
    </xf>
    <xf numFmtId="0" fontId="14" fillId="4" borderId="37" xfId="1" applyFont="1" applyFill="1" applyBorder="1" applyAlignment="1">
      <alignment horizontal="center" vertical="center" wrapText="1"/>
    </xf>
    <xf numFmtId="0" fontId="20" fillId="7" borderId="22" xfId="2" applyFont="1" applyFill="1" applyBorder="1" applyAlignment="1">
      <alignment horizontal="center" vertical="top" wrapText="1"/>
    </xf>
    <xf numFmtId="0" fontId="3" fillId="7" borderId="11" xfId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left" vertical="center" wrapText="1"/>
    </xf>
    <xf numFmtId="0" fontId="1" fillId="0" borderId="28" xfId="1" applyFont="1" applyFill="1" applyBorder="1" applyAlignment="1">
      <alignment horizontal="left" vertical="center" wrapText="1"/>
    </xf>
    <xf numFmtId="0" fontId="1" fillId="0" borderId="34" xfId="1" applyFont="1" applyFill="1" applyBorder="1" applyAlignment="1">
      <alignment horizontal="left" vertical="center" wrapText="1"/>
    </xf>
    <xf numFmtId="0" fontId="3" fillId="7" borderId="0" xfId="1" applyFont="1" applyFill="1" applyBorder="1" applyAlignment="1">
      <alignment horizontal="left" vertical="center" wrapText="1"/>
    </xf>
    <xf numFmtId="9" fontId="8" fillId="7" borderId="16" xfId="1" applyNumberFormat="1" applyFont="1" applyFill="1" applyBorder="1" applyAlignment="1">
      <alignment horizontal="left" vertical="top" wrapText="1"/>
    </xf>
    <xf numFmtId="9" fontId="8" fillId="7" borderId="0" xfId="1" applyNumberFormat="1" applyFont="1" applyFill="1" applyBorder="1" applyAlignment="1">
      <alignment horizontal="left" vertical="top" wrapText="1"/>
    </xf>
    <xf numFmtId="9" fontId="8" fillId="7" borderId="20" xfId="1" applyNumberFormat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3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14" fillId="4" borderId="34" xfId="1" applyFont="1" applyFill="1" applyBorder="1" applyAlignment="1">
      <alignment horizontal="left" vertical="center" wrapText="1"/>
    </xf>
    <xf numFmtId="0" fontId="14" fillId="4" borderId="36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42" xfId="1" applyFont="1" applyFill="1" applyBorder="1" applyAlignment="1">
      <alignment horizontal="left" vertical="center" wrapText="1"/>
    </xf>
    <xf numFmtId="0" fontId="3" fillId="7" borderId="17" xfId="1" applyFont="1" applyFill="1" applyBorder="1" applyAlignment="1">
      <alignment horizontal="left" vertical="center" wrapText="1"/>
    </xf>
    <xf numFmtId="0" fontId="3" fillId="7" borderId="8" xfId="1" applyFont="1" applyFill="1" applyBorder="1" applyAlignment="1">
      <alignment horizontal="left" vertical="center" wrapText="1"/>
    </xf>
    <xf numFmtId="9" fontId="8" fillId="7" borderId="11" xfId="1" applyNumberFormat="1" applyFont="1" applyFill="1" applyBorder="1" applyAlignment="1">
      <alignment horizontal="left" vertical="top" wrapText="1"/>
    </xf>
    <xf numFmtId="9" fontId="8" fillId="7" borderId="3" xfId="1" applyNumberFormat="1" applyFont="1" applyFill="1" applyBorder="1" applyAlignment="1">
      <alignment horizontal="left" vertical="top" wrapText="1"/>
    </xf>
    <xf numFmtId="9" fontId="8" fillId="7" borderId="12" xfId="1" applyNumberFormat="1" applyFont="1" applyFill="1" applyBorder="1" applyAlignment="1">
      <alignment horizontal="left" vertical="top" wrapText="1"/>
    </xf>
    <xf numFmtId="0" fontId="1" fillId="0" borderId="29" xfId="1" applyFont="1" applyFill="1" applyBorder="1" applyAlignment="1">
      <alignment horizontal="left" vertical="center" wrapText="1"/>
    </xf>
    <xf numFmtId="0" fontId="12" fillId="4" borderId="19" xfId="1" applyFont="1" applyFill="1" applyBorder="1" applyAlignment="1">
      <alignment vertical="center" wrapText="1"/>
    </xf>
    <xf numFmtId="0" fontId="12" fillId="4" borderId="9" xfId="1" applyFont="1" applyFill="1" applyBorder="1" applyAlignment="1">
      <alignment vertical="center" wrapText="1"/>
    </xf>
    <xf numFmtId="0" fontId="12" fillId="4" borderId="23" xfId="1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14" fillId="5" borderId="1" xfId="1" applyFont="1" applyFill="1" applyBorder="1" applyAlignment="1">
      <alignment horizontal="center" vertical="center" textRotation="90" wrapText="1"/>
    </xf>
    <xf numFmtId="0" fontId="14" fillId="5" borderId="22" xfId="1" applyFont="1" applyFill="1" applyBorder="1" applyAlignment="1">
      <alignment horizontal="center" vertical="center" textRotation="90" wrapText="1"/>
    </xf>
    <xf numFmtId="0" fontId="14" fillId="5" borderId="2" xfId="1" applyFont="1" applyFill="1" applyBorder="1" applyAlignment="1">
      <alignment horizontal="center" vertical="center" textRotation="90" wrapText="1"/>
    </xf>
    <xf numFmtId="0" fontId="2" fillId="5" borderId="1" xfId="1" applyFont="1" applyFill="1" applyBorder="1" applyAlignment="1">
      <alignment horizontal="center" vertical="center" textRotation="90" wrapText="1"/>
    </xf>
    <xf numFmtId="0" fontId="2" fillId="5" borderId="22" xfId="1" applyFont="1" applyFill="1" applyBorder="1" applyAlignment="1">
      <alignment horizontal="center" vertical="center" textRotation="90" wrapText="1"/>
    </xf>
    <xf numFmtId="0" fontId="2" fillId="5" borderId="2" xfId="1" applyFont="1" applyFill="1" applyBorder="1" applyAlignment="1">
      <alignment horizontal="center" vertical="center" textRotation="90" wrapText="1"/>
    </xf>
    <xf numFmtId="0" fontId="2" fillId="5" borderId="17" xfId="1" applyFont="1" applyFill="1" applyBorder="1" applyAlignment="1">
      <alignment horizontal="center" vertical="center" textRotation="90" wrapText="1"/>
    </xf>
    <xf numFmtId="0" fontId="2" fillId="5" borderId="16" xfId="1" applyFont="1" applyFill="1" applyBorder="1" applyAlignment="1">
      <alignment horizontal="center" vertical="center" textRotation="90" wrapText="1"/>
    </xf>
    <xf numFmtId="0" fontId="2" fillId="5" borderId="19" xfId="1" applyFont="1" applyFill="1" applyBorder="1" applyAlignment="1">
      <alignment horizontal="center" vertical="center" textRotation="90" wrapText="1"/>
    </xf>
    <xf numFmtId="0" fontId="3" fillId="5" borderId="11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3" fillId="5" borderId="12" xfId="1" applyFont="1" applyFill="1" applyBorder="1" applyAlignment="1">
      <alignment horizontal="center" vertical="center" wrapText="1"/>
    </xf>
    <xf numFmtId="0" fontId="14" fillId="5" borderId="18" xfId="1" applyFont="1" applyFill="1" applyBorder="1" applyAlignment="1">
      <alignment horizontal="left" vertical="center" textRotation="90" wrapText="1"/>
    </xf>
    <xf numFmtId="0" fontId="14" fillId="5" borderId="20" xfId="1" applyFont="1" applyFill="1" applyBorder="1" applyAlignment="1">
      <alignment horizontal="left" vertical="center" textRotation="90" wrapText="1"/>
    </xf>
    <xf numFmtId="0" fontId="14" fillId="5" borderId="23" xfId="1" applyFont="1" applyFill="1" applyBorder="1" applyAlignment="1">
      <alignment horizontal="left" vertical="center" textRotation="90" wrapText="1"/>
    </xf>
    <xf numFmtId="0" fontId="2" fillId="5" borderId="17" xfId="1" applyFont="1" applyFill="1" applyBorder="1" applyAlignment="1">
      <alignment horizontal="center" vertical="center"/>
    </xf>
    <xf numFmtId="0" fontId="2" fillId="5" borderId="8" xfId="1" applyFont="1" applyFill="1" applyBorder="1" applyAlignment="1">
      <alignment horizontal="center" vertical="center"/>
    </xf>
    <xf numFmtId="0" fontId="2" fillId="5" borderId="18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2" fillId="5" borderId="19" xfId="1" applyFont="1" applyFill="1" applyBorder="1" applyAlignment="1">
      <alignment horizontal="center" vertical="center"/>
    </xf>
    <xf numFmtId="0" fontId="2" fillId="5" borderId="9" xfId="1" applyFont="1" applyFill="1" applyBorder="1" applyAlignment="1">
      <alignment horizontal="center" vertical="center"/>
    </xf>
    <xf numFmtId="0" fontId="2" fillId="5" borderId="23" xfId="1" applyFont="1" applyFill="1" applyBorder="1" applyAlignment="1">
      <alignment horizontal="center" vertical="center"/>
    </xf>
    <xf numFmtId="0" fontId="14" fillId="5" borderId="17" xfId="1" applyFont="1" applyFill="1" applyBorder="1" applyAlignment="1">
      <alignment horizontal="right" vertical="center" textRotation="90" wrapText="1"/>
    </xf>
    <xf numFmtId="0" fontId="14" fillId="5" borderId="16" xfId="1" applyFont="1" applyFill="1" applyBorder="1" applyAlignment="1">
      <alignment horizontal="right" vertical="center" textRotation="90" wrapText="1"/>
    </xf>
    <xf numFmtId="0" fontId="14" fillId="5" borderId="19" xfId="1" applyFont="1" applyFill="1" applyBorder="1" applyAlignment="1">
      <alignment horizontal="right" vertical="center" textRotation="90" wrapText="1"/>
    </xf>
    <xf numFmtId="9" fontId="8" fillId="7" borderId="17" xfId="1" applyNumberFormat="1" applyFont="1" applyFill="1" applyBorder="1" applyAlignment="1">
      <alignment horizontal="left" vertical="top" wrapText="1"/>
    </xf>
    <xf numFmtId="9" fontId="8" fillId="7" borderId="8" xfId="1" applyNumberFormat="1" applyFont="1" applyFill="1" applyBorder="1" applyAlignment="1">
      <alignment horizontal="left" vertical="top" wrapText="1"/>
    </xf>
    <xf numFmtId="0" fontId="14" fillId="4" borderId="41" xfId="1" applyFont="1" applyFill="1" applyBorder="1" applyAlignment="1">
      <alignment horizontal="center" vertical="center" wrapText="1"/>
    </xf>
    <xf numFmtId="0" fontId="14" fillId="4" borderId="38" xfId="1" applyFont="1" applyFill="1" applyBorder="1" applyAlignment="1">
      <alignment horizontal="center" vertical="center" wrapText="1"/>
    </xf>
    <xf numFmtId="0" fontId="13" fillId="4" borderId="41" xfId="1" applyFont="1" applyFill="1" applyBorder="1" applyAlignment="1">
      <alignment horizontal="center" vertical="center" wrapText="1"/>
    </xf>
    <xf numFmtId="0" fontId="13" fillId="4" borderId="38" xfId="1" applyFont="1" applyFill="1" applyBorder="1" applyAlignment="1">
      <alignment horizontal="center" vertical="center" wrapText="1"/>
    </xf>
    <xf numFmtId="0" fontId="13" fillId="4" borderId="34" xfId="1" applyFont="1" applyFill="1" applyBorder="1" applyAlignment="1">
      <alignment horizontal="left" vertical="center" wrapText="1"/>
    </xf>
    <xf numFmtId="0" fontId="13" fillId="4" borderId="36" xfId="1" applyFont="1" applyFill="1" applyBorder="1" applyAlignment="1">
      <alignment horizontal="left" vertical="center" wrapText="1"/>
    </xf>
    <xf numFmtId="0" fontId="13" fillId="4" borderId="40" xfId="1" applyFont="1" applyFill="1" applyBorder="1" applyAlignment="1">
      <alignment horizontal="center" vertical="center" wrapText="1"/>
    </xf>
    <xf numFmtId="0" fontId="13" fillId="4" borderId="14" xfId="1" applyFont="1" applyFill="1" applyBorder="1" applyAlignment="1">
      <alignment horizontal="center" vertical="center" wrapText="1"/>
    </xf>
    <xf numFmtId="0" fontId="13" fillId="4" borderId="24" xfId="1" applyFont="1" applyFill="1" applyBorder="1" applyAlignment="1">
      <alignment horizontal="left" vertical="center" wrapText="1"/>
    </xf>
    <xf numFmtId="0" fontId="13" fillId="4" borderId="25" xfId="1" applyFont="1" applyFill="1" applyBorder="1" applyAlignment="1">
      <alignment horizontal="left" vertical="center" wrapText="1"/>
    </xf>
    <xf numFmtId="0" fontId="13" fillId="4" borderId="26" xfId="1" applyFont="1" applyFill="1" applyBorder="1" applyAlignment="1">
      <alignment horizontal="left" vertical="center" wrapText="1"/>
    </xf>
    <xf numFmtId="0" fontId="13" fillId="4" borderId="39" xfId="1" applyFont="1" applyFill="1" applyBorder="1" applyAlignment="1">
      <alignment horizontal="center" vertical="center" wrapText="1"/>
    </xf>
    <xf numFmtId="0" fontId="13" fillId="4" borderId="37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left" vertical="center" wrapText="1"/>
    </xf>
    <xf numFmtId="0" fontId="32" fillId="3" borderId="3" xfId="1" applyFont="1" applyFill="1" applyBorder="1" applyAlignment="1">
      <alignment horizontal="left" vertical="center" wrapText="1"/>
    </xf>
    <xf numFmtId="0" fontId="15" fillId="4" borderId="40" xfId="1" applyFont="1" applyFill="1" applyBorder="1" applyAlignment="1">
      <alignment horizontal="center" vertical="center" wrapText="1"/>
    </xf>
    <xf numFmtId="0" fontId="15" fillId="4" borderId="14" xfId="1" applyFont="1" applyFill="1" applyBorder="1" applyAlignment="1">
      <alignment horizontal="center" vertical="center" wrapText="1"/>
    </xf>
    <xf numFmtId="0" fontId="15" fillId="4" borderId="39" xfId="1" applyFont="1" applyFill="1" applyBorder="1" applyAlignment="1">
      <alignment horizontal="center" vertical="center" wrapText="1"/>
    </xf>
    <xf numFmtId="0" fontId="15" fillId="4" borderId="37" xfId="1" applyFont="1" applyFill="1" applyBorder="1" applyAlignment="1">
      <alignment horizontal="center" vertical="center" wrapText="1"/>
    </xf>
    <xf numFmtId="0" fontId="15" fillId="4" borderId="41" xfId="1" applyFont="1" applyFill="1" applyBorder="1" applyAlignment="1">
      <alignment horizontal="center" vertical="center" wrapText="1"/>
    </xf>
    <xf numFmtId="0" fontId="15" fillId="4" borderId="38" xfId="1" applyFont="1" applyFill="1" applyBorder="1" applyAlignment="1">
      <alignment horizontal="center" vertical="center" wrapText="1"/>
    </xf>
    <xf numFmtId="9" fontId="8" fillId="7" borderId="18" xfId="1" applyNumberFormat="1" applyFont="1" applyFill="1" applyBorder="1" applyAlignment="1">
      <alignment horizontal="left" vertical="top" wrapText="1"/>
    </xf>
    <xf numFmtId="0" fontId="20" fillId="7" borderId="20" xfId="2" applyFont="1" applyFill="1" applyBorder="1" applyAlignment="1">
      <alignment horizontal="center" vertical="top" wrapText="1"/>
    </xf>
    <xf numFmtId="0" fontId="20" fillId="7" borderId="23" xfId="2" applyFont="1" applyFill="1" applyBorder="1" applyAlignment="1">
      <alignment horizontal="center" vertical="top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22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13" fillId="4" borderId="41" xfId="1" applyNumberFormat="1" applyFont="1" applyFill="1" applyBorder="1" applyAlignment="1">
      <alignment horizontal="center" vertical="center" wrapText="1"/>
    </xf>
    <xf numFmtId="0" fontId="13" fillId="4" borderId="38" xfId="1" applyNumberFormat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0" fontId="2" fillId="5" borderId="18" xfId="1" applyFont="1" applyFill="1" applyBorder="1" applyAlignment="1">
      <alignment horizontal="center" vertical="center" textRotation="90" wrapText="1"/>
    </xf>
    <xf numFmtId="0" fontId="2" fillId="5" borderId="20" xfId="1" applyFont="1" applyFill="1" applyBorder="1" applyAlignment="1">
      <alignment horizontal="center" vertical="center" textRotation="90" wrapText="1"/>
    </xf>
    <xf numFmtId="0" fontId="2" fillId="5" borderId="23" xfId="1" applyFont="1" applyFill="1" applyBorder="1" applyAlignment="1">
      <alignment horizontal="center" vertical="center" textRotation="90" wrapText="1"/>
    </xf>
    <xf numFmtId="0" fontId="1" fillId="0" borderId="69" xfId="1" applyFont="1" applyFill="1" applyBorder="1" applyAlignment="1">
      <alignment horizontal="left" vertical="center" wrapText="1"/>
    </xf>
    <xf numFmtId="0" fontId="1" fillId="0" borderId="56" xfId="1" applyFont="1" applyFill="1" applyBorder="1" applyAlignment="1">
      <alignment horizontal="left" vertical="center" wrapText="1"/>
    </xf>
    <xf numFmtId="0" fontId="16" fillId="6" borderId="9" xfId="1" applyFont="1" applyFill="1" applyBorder="1" applyAlignment="1">
      <alignment horizontal="left" vertical="center" wrapText="1"/>
    </xf>
    <xf numFmtId="0" fontId="11" fillId="0" borderId="63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horizontal="center" vertical="top" wrapText="1"/>
    </xf>
    <xf numFmtId="0" fontId="11" fillId="0" borderId="44" xfId="2" applyFont="1" applyFill="1" applyBorder="1" applyAlignment="1">
      <alignment horizontal="center" vertical="top" wrapText="1"/>
    </xf>
    <xf numFmtId="0" fontId="3" fillId="7" borderId="12" xfId="1" applyFont="1" applyFill="1" applyBorder="1" applyAlignment="1">
      <alignment horizontal="left" vertical="center" wrapText="1"/>
    </xf>
    <xf numFmtId="0" fontId="3" fillId="8" borderId="8" xfId="1" applyFont="1" applyFill="1" applyBorder="1" applyAlignment="1">
      <alignment horizontal="left" vertical="center" wrapText="1"/>
    </xf>
    <xf numFmtId="0" fontId="3" fillId="8" borderId="0" xfId="1" applyFont="1" applyFill="1" applyBorder="1" applyAlignment="1">
      <alignment horizontal="left" vertical="center" wrapText="1"/>
    </xf>
    <xf numFmtId="0" fontId="1" fillId="0" borderId="64" xfId="1" applyFont="1" applyFill="1" applyBorder="1" applyAlignment="1">
      <alignment horizontal="left" vertical="center" wrapText="1"/>
    </xf>
    <xf numFmtId="0" fontId="1" fillId="0" borderId="65" xfId="1" applyFont="1" applyFill="1" applyBorder="1" applyAlignment="1">
      <alignment horizontal="left" vertical="center" wrapText="1"/>
    </xf>
    <xf numFmtId="0" fontId="1" fillId="0" borderId="46" xfId="1" applyFont="1" applyFill="1" applyBorder="1" applyAlignment="1">
      <alignment horizontal="left" vertical="center" wrapText="1"/>
    </xf>
    <xf numFmtId="0" fontId="20" fillId="7" borderId="19" xfId="2" applyFont="1" applyFill="1" applyBorder="1" applyAlignment="1">
      <alignment horizontal="center" vertical="top" wrapText="1"/>
    </xf>
    <xf numFmtId="0" fontId="16" fillId="3" borderId="3" xfId="1" applyFont="1" applyFill="1" applyBorder="1" applyAlignment="1">
      <alignment horizontal="left" vertical="center" wrapText="1"/>
    </xf>
    <xf numFmtId="0" fontId="20" fillId="7" borderId="2" xfId="2" applyFont="1" applyFill="1" applyBorder="1" applyAlignment="1">
      <alignment horizontal="center" vertical="top" wrapText="1"/>
    </xf>
  </cellXfs>
  <cellStyles count="9">
    <cellStyle name="Hipervínculo" xfId="2" builtinId="8"/>
    <cellStyle name="Millares" xfId="8" builtinId="3"/>
    <cellStyle name="Millares 2" xfId="3"/>
    <cellStyle name="Moneda" xfId="6" builtinId="4"/>
    <cellStyle name="Moneda 2" xfId="4"/>
    <cellStyle name="Normal" xfId="0" builtinId="0"/>
    <cellStyle name="Normal 3" xfId="1"/>
    <cellStyle name="Porcentaje" xfId="7" builtinId="5"/>
    <cellStyle name="Porcentaje 2" xfId="5"/>
  </cellStyles>
  <dxfs count="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0</xdr:row>
      <xdr:rowOff>0</xdr:rowOff>
    </xdr:from>
    <xdr:to>
      <xdr:col>22</xdr:col>
      <xdr:colOff>43246</xdr:colOff>
      <xdr:row>1</xdr:row>
      <xdr:rowOff>257736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5743" y="0"/>
          <a:ext cx="2720891" cy="1008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0</xdr:row>
      <xdr:rowOff>189482</xdr:rowOff>
    </xdr:from>
    <xdr:to>
      <xdr:col>21</xdr:col>
      <xdr:colOff>75337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0200" y="189482"/>
          <a:ext cx="269847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0</xdr:row>
      <xdr:rowOff>0</xdr:rowOff>
    </xdr:from>
    <xdr:to>
      <xdr:col>18</xdr:col>
      <xdr:colOff>47328</xdr:colOff>
      <xdr:row>1</xdr:row>
      <xdr:rowOff>257736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1650" y="0"/>
          <a:ext cx="2700721" cy="1010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M51"/>
  <sheetViews>
    <sheetView tabSelected="1" topLeftCell="D25" workbookViewId="0">
      <selection activeCell="G31" sqref="F30:H31"/>
    </sheetView>
  </sheetViews>
  <sheetFormatPr baseColWidth="10" defaultColWidth="11.42578125" defaultRowHeight="15" x14ac:dyDescent="0.25"/>
  <cols>
    <col min="1" max="1" width="2.42578125" customWidth="1"/>
    <col min="2" max="2" width="6.42578125" customWidth="1"/>
    <col min="3" max="3" width="6.140625" customWidth="1"/>
    <col min="4" max="4" width="6.85546875" customWidth="1"/>
    <col min="5" max="5" width="7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5.140625" customWidth="1"/>
    <col min="11" max="11" width="14.42578125" customWidth="1"/>
    <col min="12" max="13" width="5.42578125" customWidth="1"/>
    <col min="14" max="14" width="6.85546875" customWidth="1"/>
    <col min="15" max="15" width="5.42578125" customWidth="1"/>
    <col min="16" max="16" width="5.42578125" bestFit="1" customWidth="1"/>
    <col min="17" max="22" width="5.42578125" customWidth="1"/>
    <col min="23" max="23" width="5.42578125" bestFit="1" customWidth="1"/>
    <col min="24" max="24" width="11.7109375" customWidth="1"/>
  </cols>
  <sheetData>
    <row r="1" spans="1:65" s="1" customFormat="1" ht="59.25" customHeight="1" x14ac:dyDescent="0.4">
      <c r="A1" s="52"/>
      <c r="B1" s="287" t="s">
        <v>21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</row>
    <row r="2" spans="1:65" s="1" customFormat="1" ht="22.5" customHeight="1" x14ac:dyDescent="0.4">
      <c r="A2" s="53"/>
      <c r="B2" s="10"/>
      <c r="C2" s="10"/>
      <c r="D2" s="10"/>
      <c r="E2" s="10"/>
      <c r="F2" s="10"/>
      <c r="G2" s="10"/>
      <c r="H2" s="10"/>
      <c r="I2" s="10"/>
      <c r="J2" s="22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s="1" customFormat="1" ht="21.75" customHeight="1" x14ac:dyDescent="0.4">
      <c r="A3" s="53"/>
      <c r="B3" s="21" t="s">
        <v>65</v>
      </c>
      <c r="C3" s="10"/>
      <c r="D3" s="10"/>
      <c r="E3" s="10"/>
      <c r="F3" s="10"/>
      <c r="G3" s="10"/>
      <c r="H3" s="10"/>
      <c r="I3" s="10"/>
      <c r="J3" s="22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</row>
    <row r="4" spans="1:65" ht="15" customHeight="1" thickBot="1" x14ac:dyDescent="0.3">
      <c r="A4" s="54"/>
      <c r="B4" s="21" t="s">
        <v>45</v>
      </c>
    </row>
    <row r="5" spans="1:65" ht="7.5" hidden="1" customHeight="1" thickBot="1" x14ac:dyDescent="0.3">
      <c r="A5" s="54"/>
      <c r="B5" s="20"/>
    </row>
    <row r="6" spans="1:65" ht="21.75" customHeight="1" thickBot="1" x14ac:dyDescent="0.3">
      <c r="A6" s="110"/>
      <c r="B6" s="291" t="s">
        <v>0</v>
      </c>
      <c r="C6" s="291" t="s">
        <v>3</v>
      </c>
      <c r="D6" s="291" t="s">
        <v>2</v>
      </c>
      <c r="E6" s="294" t="s">
        <v>1</v>
      </c>
      <c r="F6" s="303" t="s">
        <v>22</v>
      </c>
      <c r="G6" s="304"/>
      <c r="H6" s="305"/>
      <c r="I6" s="288" t="s">
        <v>54</v>
      </c>
      <c r="J6" s="312" t="s">
        <v>50</v>
      </c>
      <c r="K6" s="300" t="s">
        <v>51</v>
      </c>
      <c r="L6" s="297" t="s">
        <v>28</v>
      </c>
      <c r="M6" s="298"/>
      <c r="N6" s="299"/>
      <c r="O6" s="297" t="s">
        <v>29</v>
      </c>
      <c r="P6" s="298"/>
      <c r="Q6" s="299"/>
      <c r="R6" s="297" t="s">
        <v>30</v>
      </c>
      <c r="S6" s="298"/>
      <c r="T6" s="299"/>
      <c r="U6" s="297" t="s">
        <v>31</v>
      </c>
      <c r="V6" s="298"/>
      <c r="W6" s="299"/>
      <c r="X6" s="341" t="s">
        <v>123</v>
      </c>
    </row>
    <row r="7" spans="1:65" ht="30" customHeight="1" x14ac:dyDescent="0.25">
      <c r="A7" s="110"/>
      <c r="B7" s="292"/>
      <c r="C7" s="292"/>
      <c r="D7" s="292"/>
      <c r="E7" s="295"/>
      <c r="F7" s="306"/>
      <c r="G7" s="307"/>
      <c r="H7" s="308"/>
      <c r="I7" s="289"/>
      <c r="J7" s="313"/>
      <c r="K7" s="301"/>
      <c r="L7" s="237" t="s">
        <v>32</v>
      </c>
      <c r="M7" s="237" t="s">
        <v>33</v>
      </c>
      <c r="N7" s="237" t="s">
        <v>34</v>
      </c>
      <c r="O7" s="237" t="s">
        <v>35</v>
      </c>
      <c r="P7" s="237" t="s">
        <v>36</v>
      </c>
      <c r="Q7" s="237" t="s">
        <v>37</v>
      </c>
      <c r="R7" s="237" t="s">
        <v>38</v>
      </c>
      <c r="S7" s="237" t="s">
        <v>39</v>
      </c>
      <c r="T7" s="237" t="s">
        <v>40</v>
      </c>
      <c r="U7" s="237" t="s">
        <v>41</v>
      </c>
      <c r="V7" s="237" t="s">
        <v>42</v>
      </c>
      <c r="W7" s="237" t="s">
        <v>43</v>
      </c>
      <c r="X7" s="342"/>
    </row>
    <row r="8" spans="1:65" ht="19.5" customHeight="1" thickBot="1" x14ac:dyDescent="0.3">
      <c r="A8" s="110"/>
      <c r="B8" s="293"/>
      <c r="C8" s="293"/>
      <c r="D8" s="293"/>
      <c r="E8" s="296"/>
      <c r="F8" s="309"/>
      <c r="G8" s="310"/>
      <c r="H8" s="311"/>
      <c r="I8" s="290"/>
      <c r="J8" s="314"/>
      <c r="K8" s="302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343"/>
    </row>
    <row r="9" spans="1:65" ht="25.5" customHeight="1" thickBot="1" x14ac:dyDescent="0.3">
      <c r="A9" s="110"/>
      <c r="B9" s="111" t="s">
        <v>8</v>
      </c>
      <c r="C9" s="273" t="s">
        <v>7</v>
      </c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  <c r="X9" s="344">
        <f>X14+X21+X29+X35+X46+X23+X49</f>
        <v>7158.8</v>
      </c>
    </row>
    <row r="10" spans="1:65" ht="27" customHeight="1" thickBot="1" x14ac:dyDescent="0.3">
      <c r="A10" s="110"/>
      <c r="B10" s="112"/>
      <c r="C10" s="11" t="s">
        <v>9</v>
      </c>
      <c r="D10" s="244" t="s">
        <v>13</v>
      </c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345"/>
    </row>
    <row r="11" spans="1:65" ht="24" customHeight="1" thickBot="1" x14ac:dyDescent="0.3">
      <c r="A11" s="110"/>
      <c r="B11" s="113"/>
      <c r="C11" s="6"/>
      <c r="D11" s="246" t="s">
        <v>6</v>
      </c>
      <c r="E11" s="248" t="s">
        <v>64</v>
      </c>
      <c r="F11" s="248"/>
      <c r="G11" s="248"/>
      <c r="H11" s="249"/>
      <c r="I11" s="252" t="s">
        <v>48</v>
      </c>
      <c r="J11" s="253"/>
      <c r="K11" s="254"/>
      <c r="L11" s="235" t="s">
        <v>102</v>
      </c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6"/>
      <c r="X11" s="345"/>
    </row>
    <row r="12" spans="1:65" ht="9.75" customHeight="1" x14ac:dyDescent="0.25">
      <c r="A12" s="110"/>
      <c r="B12" s="113"/>
      <c r="C12" s="3"/>
      <c r="D12" s="247"/>
      <c r="E12" s="250"/>
      <c r="F12" s="250"/>
      <c r="G12" s="250"/>
      <c r="H12" s="251"/>
      <c r="I12" s="257" t="s">
        <v>49</v>
      </c>
      <c r="J12" s="258"/>
      <c r="K12" s="259"/>
      <c r="L12" s="260"/>
      <c r="M12" s="239"/>
      <c r="N12" s="239"/>
      <c r="O12" s="239"/>
      <c r="P12" s="239"/>
      <c r="Q12" s="239"/>
      <c r="R12" s="239"/>
      <c r="S12" s="239">
        <v>1</v>
      </c>
      <c r="T12" s="239"/>
      <c r="U12" s="239">
        <v>1</v>
      </c>
      <c r="V12" s="239"/>
      <c r="W12" s="317"/>
      <c r="X12" s="345"/>
    </row>
    <row r="13" spans="1:65" ht="18" customHeight="1" thickBot="1" x14ac:dyDescent="0.3">
      <c r="A13" s="110"/>
      <c r="B13" s="113"/>
      <c r="C13" s="3"/>
      <c r="D13" s="247"/>
      <c r="E13" s="250"/>
      <c r="F13" s="250"/>
      <c r="G13" s="250"/>
      <c r="H13" s="251"/>
      <c r="I13" s="28">
        <f>SUM(L12:W13)</f>
        <v>2</v>
      </c>
      <c r="J13" s="274" t="s">
        <v>47</v>
      </c>
      <c r="K13" s="275"/>
      <c r="L13" s="261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318"/>
      <c r="X13" s="346"/>
    </row>
    <row r="14" spans="1:65" ht="35.25" customHeight="1" thickBot="1" x14ac:dyDescent="0.3">
      <c r="A14" s="110"/>
      <c r="B14" s="113"/>
      <c r="C14" s="3"/>
      <c r="D14" s="5"/>
      <c r="E14" s="241" t="s">
        <v>4</v>
      </c>
      <c r="F14" s="278" t="s">
        <v>75</v>
      </c>
      <c r="G14" s="279"/>
      <c r="H14" s="279"/>
      <c r="I14" s="30">
        <f>SUM(I15:I17)</f>
        <v>0.4</v>
      </c>
      <c r="J14" s="315" t="s">
        <v>44</v>
      </c>
      <c r="K14" s="316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2"/>
      <c r="X14" s="103">
        <v>1258.8</v>
      </c>
    </row>
    <row r="15" spans="1:65" ht="24" x14ac:dyDescent="0.25">
      <c r="A15" s="110"/>
      <c r="B15" s="113"/>
      <c r="C15" s="3"/>
      <c r="D15" s="3"/>
      <c r="E15" s="242"/>
      <c r="F15" s="4" t="s">
        <v>23</v>
      </c>
      <c r="G15" s="271" t="s">
        <v>24</v>
      </c>
      <c r="H15" s="272"/>
      <c r="I15" s="18">
        <f>SUM(L15:W15)</f>
        <v>0.1</v>
      </c>
      <c r="J15" s="62">
        <f>1</f>
        <v>1</v>
      </c>
      <c r="K15" s="16" t="s">
        <v>26</v>
      </c>
      <c r="L15" s="32"/>
      <c r="M15" s="8"/>
      <c r="N15" s="8"/>
      <c r="O15" s="8"/>
      <c r="P15" s="8"/>
      <c r="Q15" s="8">
        <v>0.1</v>
      </c>
      <c r="R15" s="8"/>
      <c r="S15" s="8"/>
      <c r="T15" s="8"/>
      <c r="U15" s="8"/>
      <c r="V15" s="8"/>
      <c r="W15" s="16"/>
      <c r="X15" s="104"/>
    </row>
    <row r="16" spans="1:65" ht="33.75" x14ac:dyDescent="0.25">
      <c r="A16" s="110"/>
      <c r="B16" s="113"/>
      <c r="C16" s="3"/>
      <c r="D16" s="3"/>
      <c r="E16" s="242"/>
      <c r="F16" s="12" t="s">
        <v>25</v>
      </c>
      <c r="G16" s="276" t="s">
        <v>67</v>
      </c>
      <c r="H16" s="277"/>
      <c r="I16" s="65">
        <f t="shared" ref="I16:I17" si="0">SUM(L16:W16)</f>
        <v>0.2</v>
      </c>
      <c r="J16" s="63">
        <v>1</v>
      </c>
      <c r="K16" s="27" t="s">
        <v>68</v>
      </c>
      <c r="L16" s="34"/>
      <c r="M16" s="13"/>
      <c r="N16" s="13"/>
      <c r="O16" s="13"/>
      <c r="P16" s="13"/>
      <c r="Q16" s="13"/>
      <c r="R16" s="13"/>
      <c r="S16" s="13">
        <v>0.1</v>
      </c>
      <c r="T16" s="13"/>
      <c r="U16" s="13"/>
      <c r="V16" s="13">
        <v>0.1</v>
      </c>
      <c r="W16" s="27"/>
      <c r="X16" s="104"/>
    </row>
    <row r="17" spans="1:24" ht="34.5" thickBot="1" x14ac:dyDescent="0.3">
      <c r="A17" s="110"/>
      <c r="B17" s="113"/>
      <c r="C17" s="3"/>
      <c r="D17" s="3"/>
      <c r="E17" s="242"/>
      <c r="F17" s="17" t="s">
        <v>66</v>
      </c>
      <c r="G17" s="265" t="s">
        <v>69</v>
      </c>
      <c r="H17" s="266"/>
      <c r="I17" s="61">
        <f t="shared" si="0"/>
        <v>0.1</v>
      </c>
      <c r="J17" s="64">
        <v>1</v>
      </c>
      <c r="K17" s="15" t="s">
        <v>27</v>
      </c>
      <c r="L17" s="35"/>
      <c r="M17" s="36"/>
      <c r="N17" s="36"/>
      <c r="O17" s="36">
        <v>0.04</v>
      </c>
      <c r="P17" s="36"/>
      <c r="Q17" s="36"/>
      <c r="R17" s="36"/>
      <c r="S17" s="36">
        <v>0.06</v>
      </c>
      <c r="T17" s="36"/>
      <c r="U17" s="36"/>
      <c r="V17" s="36"/>
      <c r="W17" s="37"/>
      <c r="X17" s="104"/>
    </row>
    <row r="18" spans="1:24" ht="24" customHeight="1" thickBot="1" x14ac:dyDescent="0.3">
      <c r="A18" s="110"/>
      <c r="B18" s="113"/>
      <c r="C18" s="3"/>
      <c r="D18" s="246" t="s">
        <v>11</v>
      </c>
      <c r="E18" s="248" t="s">
        <v>71</v>
      </c>
      <c r="F18" s="250"/>
      <c r="G18" s="250"/>
      <c r="H18" s="251"/>
      <c r="I18" s="284" t="s">
        <v>48</v>
      </c>
      <c r="J18" s="285"/>
      <c r="K18" s="286"/>
      <c r="L18" s="235" t="s">
        <v>74</v>
      </c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6"/>
      <c r="X18" s="54"/>
    </row>
    <row r="19" spans="1:24" ht="16.5" customHeight="1" x14ac:dyDescent="0.25">
      <c r="A19" s="110"/>
      <c r="B19" s="113"/>
      <c r="C19" s="3"/>
      <c r="D19" s="247"/>
      <c r="E19" s="250"/>
      <c r="F19" s="250"/>
      <c r="G19" s="250"/>
      <c r="H19" s="251"/>
      <c r="I19" s="325" t="s">
        <v>49</v>
      </c>
      <c r="J19" s="326"/>
      <c r="K19" s="327"/>
      <c r="L19" s="328"/>
      <c r="M19" s="323"/>
      <c r="N19" s="323"/>
      <c r="O19" s="323"/>
      <c r="P19" s="323">
        <v>250</v>
      </c>
      <c r="Q19" s="323"/>
      <c r="R19" s="323"/>
      <c r="S19" s="323">
        <v>200</v>
      </c>
      <c r="T19" s="323"/>
      <c r="U19" s="323"/>
      <c r="V19" s="323"/>
      <c r="W19" s="319">
        <v>250</v>
      </c>
      <c r="X19" s="104"/>
    </row>
    <row r="20" spans="1:24" ht="6" customHeight="1" thickBot="1" x14ac:dyDescent="0.3">
      <c r="A20" s="110"/>
      <c r="B20" s="113"/>
      <c r="C20" s="3"/>
      <c r="D20" s="247"/>
      <c r="E20" s="250"/>
      <c r="F20" s="250"/>
      <c r="G20" s="250"/>
      <c r="H20" s="251"/>
      <c r="I20" s="29">
        <v>700</v>
      </c>
      <c r="J20" s="321" t="s">
        <v>12</v>
      </c>
      <c r="K20" s="322"/>
      <c r="L20" s="329"/>
      <c r="M20" s="324"/>
      <c r="N20" s="324"/>
      <c r="O20" s="324"/>
      <c r="P20" s="324"/>
      <c r="Q20" s="324"/>
      <c r="R20" s="324"/>
      <c r="S20" s="324"/>
      <c r="T20" s="324"/>
      <c r="U20" s="324"/>
      <c r="V20" s="324"/>
      <c r="W20" s="320"/>
      <c r="X20" s="104"/>
    </row>
    <row r="21" spans="1:24" ht="35.25" customHeight="1" thickBot="1" x14ac:dyDescent="0.3">
      <c r="A21" s="110"/>
      <c r="B21" s="113"/>
      <c r="C21" s="3"/>
      <c r="D21" s="5"/>
      <c r="E21" s="241" t="s">
        <v>5</v>
      </c>
      <c r="F21" s="263" t="s">
        <v>10</v>
      </c>
      <c r="G21" s="264"/>
      <c r="H21" s="264"/>
      <c r="I21" s="19">
        <v>0.1</v>
      </c>
      <c r="J21" s="280" t="s">
        <v>44</v>
      </c>
      <c r="K21" s="281"/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2"/>
      <c r="X21" s="103"/>
    </row>
    <row r="22" spans="1:24" ht="39.75" customHeight="1" thickBot="1" x14ac:dyDescent="0.3">
      <c r="A22" s="110"/>
      <c r="B22" s="113"/>
      <c r="C22" s="3"/>
      <c r="D22" s="3"/>
      <c r="E22" s="262"/>
      <c r="F22" s="4" t="s">
        <v>46</v>
      </c>
      <c r="G22" s="265" t="s">
        <v>90</v>
      </c>
      <c r="H22" s="283"/>
      <c r="I22" s="18">
        <v>0.1</v>
      </c>
      <c r="J22" s="23">
        <v>3</v>
      </c>
      <c r="K22" s="9" t="s">
        <v>79</v>
      </c>
      <c r="L22" s="45"/>
      <c r="M22" s="46"/>
      <c r="N22" s="46"/>
      <c r="O22" s="46"/>
      <c r="P22" s="46">
        <v>0.03</v>
      </c>
      <c r="Q22" s="46"/>
      <c r="R22" s="46"/>
      <c r="S22" s="46">
        <v>0.03</v>
      </c>
      <c r="T22" s="46"/>
      <c r="U22" s="46"/>
      <c r="V22" s="46"/>
      <c r="W22" s="47">
        <v>0.04</v>
      </c>
      <c r="X22" s="104"/>
    </row>
    <row r="23" spans="1:24" ht="45" customHeight="1" thickBot="1" x14ac:dyDescent="0.3">
      <c r="A23" s="110"/>
      <c r="B23" s="113"/>
      <c r="C23" s="3"/>
      <c r="D23" s="7"/>
      <c r="E23" s="241" t="s">
        <v>55</v>
      </c>
      <c r="F23" s="263" t="s">
        <v>77</v>
      </c>
      <c r="G23" s="264"/>
      <c r="H23" s="264"/>
      <c r="I23" s="19">
        <v>0.1</v>
      </c>
      <c r="J23" s="280" t="s">
        <v>44</v>
      </c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2"/>
      <c r="X23" s="103"/>
    </row>
    <row r="24" spans="1:24" ht="41.25" customHeight="1" thickBot="1" x14ac:dyDescent="0.3">
      <c r="A24" s="110"/>
      <c r="B24" s="113"/>
      <c r="C24" s="3"/>
      <c r="D24" s="3"/>
      <c r="E24" s="262"/>
      <c r="F24" s="4" t="s">
        <v>56</v>
      </c>
      <c r="G24" s="265" t="s">
        <v>96</v>
      </c>
      <c r="H24" s="283"/>
      <c r="I24" s="18">
        <v>0.1</v>
      </c>
      <c r="J24" s="23">
        <v>3</v>
      </c>
      <c r="K24" s="9" t="s">
        <v>79</v>
      </c>
      <c r="L24" s="25"/>
      <c r="M24" s="8"/>
      <c r="N24" s="8"/>
      <c r="O24" s="8"/>
      <c r="P24" s="8">
        <v>0.03</v>
      </c>
      <c r="Q24" s="8"/>
      <c r="R24" s="8"/>
      <c r="S24" s="8">
        <v>0.03</v>
      </c>
      <c r="T24" s="8"/>
      <c r="U24" s="8"/>
      <c r="V24" s="8"/>
      <c r="W24" s="16">
        <v>0.04</v>
      </c>
      <c r="X24" s="104"/>
    </row>
    <row r="25" spans="1:24" ht="27" customHeight="1" thickBot="1" x14ac:dyDescent="0.3">
      <c r="A25" s="110"/>
      <c r="B25" s="112"/>
      <c r="C25" s="11" t="s">
        <v>14</v>
      </c>
      <c r="D25" s="243" t="s">
        <v>52</v>
      </c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5"/>
      <c r="X25" s="104"/>
    </row>
    <row r="26" spans="1:24" ht="24" customHeight="1" thickBot="1" x14ac:dyDescent="0.3">
      <c r="A26" s="110"/>
      <c r="B26" s="113"/>
      <c r="C26" s="6"/>
      <c r="D26" s="246" t="s">
        <v>53</v>
      </c>
      <c r="E26" s="248" t="s">
        <v>70</v>
      </c>
      <c r="F26" s="248"/>
      <c r="G26" s="248"/>
      <c r="H26" s="249"/>
      <c r="I26" s="252" t="s">
        <v>48</v>
      </c>
      <c r="J26" s="253"/>
      <c r="K26" s="254"/>
      <c r="L26" s="255" t="s">
        <v>80</v>
      </c>
      <c r="M26" s="255"/>
      <c r="N26" s="255"/>
      <c r="O26" s="255"/>
      <c r="P26" s="255"/>
      <c r="Q26" s="255"/>
      <c r="R26" s="255"/>
      <c r="S26" s="255"/>
      <c r="T26" s="255"/>
      <c r="U26" s="255"/>
      <c r="V26" s="255"/>
      <c r="W26" s="256"/>
      <c r="X26" s="104"/>
    </row>
    <row r="27" spans="1:24" ht="9.75" customHeight="1" x14ac:dyDescent="0.25">
      <c r="A27" s="110"/>
      <c r="B27" s="113"/>
      <c r="C27" s="3"/>
      <c r="D27" s="247"/>
      <c r="E27" s="250"/>
      <c r="F27" s="250"/>
      <c r="G27" s="250"/>
      <c r="H27" s="251"/>
      <c r="I27" s="257" t="s">
        <v>49</v>
      </c>
      <c r="J27" s="258"/>
      <c r="K27" s="259"/>
      <c r="L27" s="260"/>
      <c r="M27" s="239"/>
      <c r="N27" s="239"/>
      <c r="O27" s="239"/>
      <c r="P27" s="239">
        <v>30</v>
      </c>
      <c r="Q27" s="239"/>
      <c r="R27" s="239"/>
      <c r="S27" s="239">
        <v>30</v>
      </c>
      <c r="T27" s="239"/>
      <c r="U27" s="239"/>
      <c r="V27" s="239"/>
      <c r="W27" s="317">
        <v>40</v>
      </c>
      <c r="X27" s="54"/>
    </row>
    <row r="28" spans="1:24" ht="18" customHeight="1" thickBot="1" x14ac:dyDescent="0.3">
      <c r="A28" s="110"/>
      <c r="B28" s="113"/>
      <c r="C28" s="3"/>
      <c r="D28" s="247"/>
      <c r="E28" s="250"/>
      <c r="F28" s="250"/>
      <c r="G28" s="250"/>
      <c r="H28" s="251"/>
      <c r="I28" s="28">
        <v>100</v>
      </c>
      <c r="J28" s="274" t="s">
        <v>12</v>
      </c>
      <c r="K28" s="275"/>
      <c r="L28" s="261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318"/>
      <c r="X28" s="104"/>
    </row>
    <row r="29" spans="1:24" ht="52.5" customHeight="1" thickBot="1" x14ac:dyDescent="0.3">
      <c r="A29" s="110"/>
      <c r="B29" s="113"/>
      <c r="C29" s="3"/>
      <c r="D29" s="5"/>
      <c r="E29" s="241" t="s">
        <v>16</v>
      </c>
      <c r="F29" s="278" t="s">
        <v>101</v>
      </c>
      <c r="G29" s="279"/>
      <c r="H29" s="279"/>
      <c r="I29" s="130">
        <f>SUM(I30:I31)</f>
        <v>0.05</v>
      </c>
      <c r="J29" s="315" t="s">
        <v>44</v>
      </c>
      <c r="K29" s="316"/>
      <c r="L29" s="316"/>
      <c r="M29" s="316"/>
      <c r="N29" s="316"/>
      <c r="O29" s="316"/>
      <c r="P29" s="316"/>
      <c r="Q29" s="316"/>
      <c r="R29" s="316"/>
      <c r="S29" s="316"/>
      <c r="T29" s="316"/>
      <c r="U29" s="316"/>
      <c r="V29" s="316"/>
      <c r="W29" s="338"/>
      <c r="X29" s="103"/>
    </row>
    <row r="30" spans="1:24" ht="28.5" customHeight="1" x14ac:dyDescent="0.25">
      <c r="A30" s="110"/>
      <c r="B30" s="113"/>
      <c r="C30" s="3"/>
      <c r="D30" s="3"/>
      <c r="E30" s="242"/>
      <c r="F30" s="4" t="s">
        <v>57</v>
      </c>
      <c r="G30" s="271" t="s">
        <v>92</v>
      </c>
      <c r="H30" s="330"/>
      <c r="I30" s="129">
        <f>SUM(L30:W30)</f>
        <v>0.02</v>
      </c>
      <c r="J30" s="23">
        <v>1</v>
      </c>
      <c r="K30" s="16" t="s">
        <v>100</v>
      </c>
      <c r="L30" s="25"/>
      <c r="M30" s="8"/>
      <c r="N30" s="8"/>
      <c r="O30" s="8"/>
      <c r="P30" s="8"/>
      <c r="Q30" s="8"/>
      <c r="R30" s="8"/>
      <c r="S30" s="126">
        <v>0.02</v>
      </c>
      <c r="T30" s="8"/>
      <c r="U30" s="8"/>
      <c r="V30" s="8"/>
      <c r="W30" s="16"/>
      <c r="X30" s="104"/>
    </row>
    <row r="31" spans="1:24" ht="28.5" customHeight="1" thickBot="1" x14ac:dyDescent="0.3">
      <c r="A31" s="110"/>
      <c r="B31" s="113"/>
      <c r="C31" s="3"/>
      <c r="D31" s="3"/>
      <c r="E31" s="242"/>
      <c r="F31" s="17" t="s">
        <v>58</v>
      </c>
      <c r="G31" s="265" t="s">
        <v>91</v>
      </c>
      <c r="H31" s="283"/>
      <c r="I31" s="129">
        <f>SUM(L31:W31)</f>
        <v>0.03</v>
      </c>
      <c r="J31" s="24">
        <v>3</v>
      </c>
      <c r="K31" s="15" t="s">
        <v>79</v>
      </c>
      <c r="L31" s="26"/>
      <c r="M31" s="14"/>
      <c r="N31" s="14"/>
      <c r="O31" s="14"/>
      <c r="P31" s="127">
        <v>0.01</v>
      </c>
      <c r="Q31" s="14"/>
      <c r="R31" s="14"/>
      <c r="S31" s="127">
        <v>0.01</v>
      </c>
      <c r="T31" s="14"/>
      <c r="U31" s="14"/>
      <c r="V31" s="14"/>
      <c r="W31" s="128">
        <v>0.01</v>
      </c>
      <c r="X31" s="104"/>
    </row>
    <row r="32" spans="1:24" ht="24" customHeight="1" thickBot="1" x14ac:dyDescent="0.3">
      <c r="A32" s="110"/>
      <c r="B32" s="113"/>
      <c r="C32" s="3"/>
      <c r="D32" s="246" t="s">
        <v>15</v>
      </c>
      <c r="E32" s="248" t="s">
        <v>59</v>
      </c>
      <c r="F32" s="250"/>
      <c r="G32" s="250"/>
      <c r="H32" s="251"/>
      <c r="I32" s="252" t="s">
        <v>48</v>
      </c>
      <c r="J32" s="285"/>
      <c r="K32" s="286"/>
      <c r="L32" s="235" t="s">
        <v>81</v>
      </c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6"/>
      <c r="X32" s="104"/>
    </row>
    <row r="33" spans="1:24" ht="9.75" customHeight="1" x14ac:dyDescent="0.25">
      <c r="A33" s="110"/>
      <c r="B33" s="113"/>
      <c r="C33" s="3"/>
      <c r="D33" s="247"/>
      <c r="E33" s="250"/>
      <c r="F33" s="250"/>
      <c r="G33" s="250"/>
      <c r="H33" s="251"/>
      <c r="I33" s="257" t="s">
        <v>49</v>
      </c>
      <c r="J33" s="258"/>
      <c r="K33" s="259"/>
      <c r="L33" s="334"/>
      <c r="M33" s="332"/>
      <c r="N33" s="332"/>
      <c r="O33" s="332"/>
      <c r="P33" s="332"/>
      <c r="Q33" s="332"/>
      <c r="R33" s="332"/>
      <c r="S33" s="239">
        <v>250</v>
      </c>
      <c r="T33" s="239"/>
      <c r="U33" s="332"/>
      <c r="V33" s="239"/>
      <c r="W33" s="336"/>
      <c r="X33" s="104"/>
    </row>
    <row r="34" spans="1:24" ht="18" customHeight="1" thickBot="1" x14ac:dyDescent="0.3">
      <c r="A34" s="110"/>
      <c r="B34" s="113"/>
      <c r="C34" s="3"/>
      <c r="D34" s="247"/>
      <c r="E34" s="250"/>
      <c r="F34" s="250"/>
      <c r="G34" s="250"/>
      <c r="H34" s="251"/>
      <c r="I34" s="28">
        <v>250</v>
      </c>
      <c r="J34" s="274" t="s">
        <v>12</v>
      </c>
      <c r="K34" s="275"/>
      <c r="L34" s="335"/>
      <c r="M34" s="333"/>
      <c r="N34" s="333"/>
      <c r="O34" s="333"/>
      <c r="P34" s="333"/>
      <c r="Q34" s="333"/>
      <c r="R34" s="333"/>
      <c r="S34" s="240"/>
      <c r="T34" s="240"/>
      <c r="U34" s="333"/>
      <c r="V34" s="240"/>
      <c r="W34" s="337"/>
      <c r="X34" s="54"/>
    </row>
    <row r="35" spans="1:24" ht="29.25" customHeight="1" thickBot="1" x14ac:dyDescent="0.3">
      <c r="A35" s="110"/>
      <c r="B35" s="113"/>
      <c r="C35" s="3"/>
      <c r="D35" s="6"/>
      <c r="E35" s="241" t="s">
        <v>17</v>
      </c>
      <c r="F35" s="279" t="s">
        <v>18</v>
      </c>
      <c r="G35" s="279"/>
      <c r="H35" s="279"/>
      <c r="I35" s="19">
        <v>0.15</v>
      </c>
      <c r="J35" s="280" t="s">
        <v>44</v>
      </c>
      <c r="K35" s="281"/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1"/>
      <c r="W35" s="282"/>
      <c r="X35" s="103"/>
    </row>
    <row r="36" spans="1:24" ht="39" customHeight="1" x14ac:dyDescent="0.25">
      <c r="A36" s="110"/>
      <c r="B36" s="113"/>
      <c r="C36" s="3"/>
      <c r="D36" s="3"/>
      <c r="E36" s="242"/>
      <c r="F36" s="4" t="s">
        <v>60</v>
      </c>
      <c r="G36" s="271" t="s">
        <v>126</v>
      </c>
      <c r="H36" s="330"/>
      <c r="I36" s="31">
        <v>7.0000000000000007E-2</v>
      </c>
      <c r="J36" s="23">
        <v>1</v>
      </c>
      <c r="K36" s="9" t="s">
        <v>79</v>
      </c>
      <c r="L36" s="32"/>
      <c r="M36" s="8"/>
      <c r="N36" s="8"/>
      <c r="O36" s="8"/>
      <c r="P36" s="8"/>
      <c r="Q36" s="8"/>
      <c r="R36" s="8"/>
      <c r="S36" s="8">
        <v>7.0000000000000007E-2</v>
      </c>
      <c r="T36" s="8"/>
      <c r="U36" s="8"/>
      <c r="V36" s="8"/>
      <c r="W36" s="16"/>
      <c r="X36" s="104"/>
    </row>
    <row r="37" spans="1:24" ht="24.75" thickBot="1" x14ac:dyDescent="0.3">
      <c r="A37" s="110"/>
      <c r="B37" s="113"/>
      <c r="C37" s="3"/>
      <c r="D37" s="3"/>
      <c r="E37" s="242"/>
      <c r="F37" s="12" t="s">
        <v>61</v>
      </c>
      <c r="G37" s="276" t="s">
        <v>72</v>
      </c>
      <c r="H37" s="349"/>
      <c r="I37" s="39">
        <v>0.08</v>
      </c>
      <c r="J37" s="40">
        <v>1</v>
      </c>
      <c r="K37" s="41" t="s">
        <v>79</v>
      </c>
      <c r="L37" s="44"/>
      <c r="M37" s="42"/>
      <c r="N37" s="42"/>
      <c r="O37" s="42"/>
      <c r="P37" s="42"/>
      <c r="Q37" s="42"/>
      <c r="R37" s="42"/>
      <c r="S37" s="42">
        <v>0.08</v>
      </c>
      <c r="T37" s="42"/>
      <c r="U37" s="42"/>
      <c r="V37" s="42"/>
      <c r="W37" s="43"/>
      <c r="X37" s="104"/>
    </row>
    <row r="38" spans="1:24" s="153" customFormat="1" ht="25.5" customHeight="1" thickBot="1" x14ac:dyDescent="0.3">
      <c r="A38" s="150"/>
      <c r="B38" s="151" t="s">
        <v>19</v>
      </c>
      <c r="C38" s="331" t="s">
        <v>128</v>
      </c>
      <c r="D38" s="331"/>
      <c r="E38" s="331"/>
      <c r="F38" s="331"/>
      <c r="G38" s="331"/>
      <c r="H38" s="331"/>
      <c r="I38" s="331"/>
      <c r="J38" s="331"/>
      <c r="K38" s="331"/>
      <c r="L38" s="331"/>
      <c r="M38" s="331"/>
      <c r="N38" s="331"/>
      <c r="O38" s="331"/>
      <c r="P38" s="331"/>
      <c r="Q38" s="331"/>
      <c r="R38" s="331"/>
      <c r="S38" s="331"/>
      <c r="T38" s="331"/>
      <c r="U38" s="331"/>
      <c r="V38" s="331"/>
      <c r="W38" s="331"/>
      <c r="X38" s="152"/>
    </row>
    <row r="39" spans="1:24" ht="27" customHeight="1" thickBot="1" x14ac:dyDescent="0.3">
      <c r="A39" s="110"/>
      <c r="B39" s="112"/>
      <c r="C39" s="11" t="s">
        <v>20</v>
      </c>
      <c r="D39" s="350" t="s">
        <v>62</v>
      </c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5"/>
      <c r="X39" s="104"/>
    </row>
    <row r="40" spans="1:24" ht="24" customHeight="1" thickBot="1" x14ac:dyDescent="0.3">
      <c r="A40" s="110"/>
      <c r="B40" s="113"/>
      <c r="C40" s="3"/>
      <c r="D40" s="229" t="s">
        <v>63</v>
      </c>
      <c r="E40" s="248" t="s">
        <v>73</v>
      </c>
      <c r="F40" s="248"/>
      <c r="G40" s="248"/>
      <c r="H40" s="249"/>
      <c r="I40" s="252" t="s">
        <v>48</v>
      </c>
      <c r="J40" s="253"/>
      <c r="K40" s="254"/>
      <c r="L40" s="235" t="s">
        <v>94</v>
      </c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6"/>
      <c r="X40" s="104"/>
    </row>
    <row r="41" spans="1:24" ht="9.75" customHeight="1" thickBot="1" x14ac:dyDescent="0.3">
      <c r="A41" s="110"/>
      <c r="B41" s="113"/>
      <c r="C41" s="3"/>
      <c r="D41" s="230"/>
      <c r="E41" s="250"/>
      <c r="F41" s="250"/>
      <c r="G41" s="250"/>
      <c r="H41" s="251"/>
      <c r="I41" s="257" t="s">
        <v>49</v>
      </c>
      <c r="J41" s="258"/>
      <c r="K41" s="259"/>
      <c r="L41" s="334"/>
      <c r="M41" s="332"/>
      <c r="N41" s="332"/>
      <c r="O41" s="332"/>
      <c r="P41" s="239">
        <v>300</v>
      </c>
      <c r="Q41" s="239"/>
      <c r="R41" s="239"/>
      <c r="S41" s="239">
        <v>400</v>
      </c>
      <c r="T41" s="239"/>
      <c r="U41" s="239"/>
      <c r="V41" s="239"/>
      <c r="W41" s="347">
        <v>500</v>
      </c>
      <c r="X41" s="104"/>
    </row>
    <row r="42" spans="1:24" ht="18" customHeight="1" thickBot="1" x14ac:dyDescent="0.3">
      <c r="A42" s="110"/>
      <c r="B42" s="113"/>
      <c r="C42" s="3"/>
      <c r="D42" s="230"/>
      <c r="E42" s="250"/>
      <c r="F42" s="250"/>
      <c r="G42" s="250"/>
      <c r="H42" s="251"/>
      <c r="I42" s="29">
        <v>1200</v>
      </c>
      <c r="J42" s="321" t="s">
        <v>12</v>
      </c>
      <c r="K42" s="322"/>
      <c r="L42" s="335"/>
      <c r="M42" s="333"/>
      <c r="N42" s="333"/>
      <c r="O42" s="333"/>
      <c r="P42" s="240"/>
      <c r="Q42" s="240"/>
      <c r="R42" s="240"/>
      <c r="S42" s="240"/>
      <c r="T42" s="240"/>
      <c r="U42" s="240"/>
      <c r="V42" s="240"/>
      <c r="W42" s="348"/>
      <c r="X42" s="105"/>
    </row>
    <row r="43" spans="1:24" ht="35.25" customHeight="1" thickBot="1" x14ac:dyDescent="0.3">
      <c r="B43" s="113"/>
      <c r="C43" s="3"/>
      <c r="D43" s="230"/>
      <c r="E43" s="232" t="s">
        <v>85</v>
      </c>
      <c r="F43" s="263" t="s">
        <v>129</v>
      </c>
      <c r="G43" s="264"/>
      <c r="H43" s="264"/>
      <c r="I43" s="131">
        <f>SUM(I44,I48,I49)</f>
        <v>0.05</v>
      </c>
      <c r="J43" s="280" t="s">
        <v>44</v>
      </c>
      <c r="K43" s="281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282"/>
      <c r="X43" s="103">
        <v>254</v>
      </c>
    </row>
    <row r="44" spans="1:24" ht="26.25" customHeight="1" x14ac:dyDescent="0.25">
      <c r="B44" s="113"/>
      <c r="C44" s="3"/>
      <c r="D44" s="230"/>
      <c r="E44" s="339"/>
      <c r="F44" s="4" t="s">
        <v>130</v>
      </c>
      <c r="G44" s="271" t="s">
        <v>131</v>
      </c>
      <c r="H44" s="272"/>
      <c r="I44" s="132"/>
      <c r="J44" s="133">
        <v>2</v>
      </c>
      <c r="K44" s="134" t="s">
        <v>132</v>
      </c>
      <c r="L44" s="135"/>
      <c r="M44" s="136"/>
      <c r="N44" s="136"/>
      <c r="O44" s="136"/>
      <c r="P44" s="136"/>
      <c r="Q44" s="137"/>
      <c r="R44" s="136"/>
      <c r="S44" s="136"/>
      <c r="T44" s="136"/>
      <c r="U44" s="136"/>
      <c r="V44" s="136">
        <v>0.01</v>
      </c>
      <c r="W44" s="138"/>
      <c r="X44" s="104"/>
    </row>
    <row r="45" spans="1:24" ht="26.25" customHeight="1" thickBot="1" x14ac:dyDescent="0.3">
      <c r="B45" s="113"/>
      <c r="C45" s="3"/>
      <c r="D45" s="230"/>
      <c r="E45" s="340"/>
      <c r="F45" s="73"/>
      <c r="G45" s="139" t="s">
        <v>133</v>
      </c>
      <c r="H45" s="140" t="s">
        <v>134</v>
      </c>
      <c r="I45" s="141">
        <f t="shared" ref="I45" si="1">SUM(L45:W45)</f>
        <v>2E-3</v>
      </c>
      <c r="J45" s="142">
        <v>3</v>
      </c>
      <c r="K45" s="143" t="s">
        <v>135</v>
      </c>
      <c r="L45" s="144"/>
      <c r="M45" s="145"/>
      <c r="N45" s="146">
        <v>2E-3</v>
      </c>
      <c r="O45" s="146"/>
      <c r="P45" s="146"/>
      <c r="Q45" s="146"/>
      <c r="R45" s="149"/>
      <c r="S45" s="147"/>
      <c r="T45" s="147"/>
      <c r="U45" s="147"/>
      <c r="V45" s="147"/>
      <c r="W45" s="148"/>
      <c r="X45" s="104"/>
    </row>
    <row r="46" spans="1:24" ht="35.25" customHeight="1" thickBot="1" x14ac:dyDescent="0.3">
      <c r="A46" s="110"/>
      <c r="B46" s="113"/>
      <c r="C46" s="3"/>
      <c r="D46" s="230"/>
      <c r="E46" s="232" t="s">
        <v>85</v>
      </c>
      <c r="F46" s="279" t="s">
        <v>93</v>
      </c>
      <c r="G46" s="279"/>
      <c r="H46" s="279"/>
      <c r="I46" s="30">
        <v>0.04</v>
      </c>
      <c r="J46" s="315" t="s">
        <v>44</v>
      </c>
      <c r="K46" s="316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38"/>
      <c r="X46" s="103"/>
    </row>
    <row r="47" spans="1:24" ht="24" x14ac:dyDescent="0.25">
      <c r="A47" s="110"/>
      <c r="B47" s="113"/>
      <c r="C47" s="3"/>
      <c r="D47" s="230"/>
      <c r="E47" s="233"/>
      <c r="F47" s="4" t="s">
        <v>88</v>
      </c>
      <c r="G47" s="271" t="s">
        <v>83</v>
      </c>
      <c r="H47" s="272"/>
      <c r="I47" s="56">
        <f>SUM(L47:W47)</f>
        <v>0.02</v>
      </c>
      <c r="J47" s="23">
        <v>2</v>
      </c>
      <c r="K47" s="58" t="s">
        <v>82</v>
      </c>
      <c r="L47" s="155"/>
      <c r="M47" s="154"/>
      <c r="N47" s="154">
        <v>6.0000000000000001E-3</v>
      </c>
      <c r="O47" s="154"/>
      <c r="P47" s="154"/>
      <c r="Q47" s="154"/>
      <c r="R47" s="154"/>
      <c r="S47" s="154"/>
      <c r="T47" s="154">
        <v>1.4E-2</v>
      </c>
      <c r="U47" s="154"/>
      <c r="V47" s="154"/>
      <c r="W47" s="16"/>
      <c r="X47" s="54"/>
    </row>
    <row r="48" spans="1:24" ht="24.75" thickBot="1" x14ac:dyDescent="0.3">
      <c r="A48" s="110"/>
      <c r="B48" s="113"/>
      <c r="C48" s="3"/>
      <c r="D48" s="230"/>
      <c r="E48" s="156"/>
      <c r="F48" s="17" t="s">
        <v>89</v>
      </c>
      <c r="G48" s="265" t="s">
        <v>127</v>
      </c>
      <c r="H48" s="266"/>
      <c r="I48" s="57">
        <v>0.02</v>
      </c>
      <c r="J48" s="24">
        <v>2</v>
      </c>
      <c r="K48" s="59" t="s">
        <v>99</v>
      </c>
      <c r="L48" s="33"/>
      <c r="M48" s="14"/>
      <c r="N48" s="14"/>
      <c r="O48" s="14"/>
      <c r="P48" s="14"/>
      <c r="Q48" s="14">
        <v>0.01</v>
      </c>
      <c r="R48" s="14"/>
      <c r="S48" s="14"/>
      <c r="T48" s="14">
        <v>0.01</v>
      </c>
      <c r="U48" s="14"/>
      <c r="V48" s="14"/>
      <c r="W48" s="15"/>
      <c r="X48" s="54"/>
    </row>
    <row r="49" spans="1:24" ht="35.25" customHeight="1" thickBot="1" x14ac:dyDescent="0.3">
      <c r="A49" s="110"/>
      <c r="B49" s="113"/>
      <c r="C49" s="3"/>
      <c r="D49" s="230"/>
      <c r="E49" s="232" t="s">
        <v>84</v>
      </c>
      <c r="F49" s="267" t="s">
        <v>86</v>
      </c>
      <c r="G49" s="267"/>
      <c r="H49" s="267"/>
      <c r="I49" s="222">
        <f>SUM(I50:I51)</f>
        <v>0.03</v>
      </c>
      <c r="J49" s="268" t="s">
        <v>44</v>
      </c>
      <c r="K49" s="269"/>
      <c r="L49" s="269"/>
      <c r="M49" s="269"/>
      <c r="N49" s="269"/>
      <c r="O49" s="269"/>
      <c r="P49" s="269"/>
      <c r="Q49" s="269"/>
      <c r="R49" s="269"/>
      <c r="S49" s="269"/>
      <c r="T49" s="269"/>
      <c r="U49" s="269"/>
      <c r="V49" s="269"/>
      <c r="W49" s="270"/>
      <c r="X49" s="103">
        <v>5900</v>
      </c>
    </row>
    <row r="50" spans="1:24" ht="26.25" customHeight="1" thickBot="1" x14ac:dyDescent="0.3">
      <c r="B50" s="113"/>
      <c r="C50" s="3"/>
      <c r="D50" s="230"/>
      <c r="E50" s="233"/>
      <c r="F50" s="4" t="s">
        <v>87</v>
      </c>
      <c r="G50" s="271" t="s">
        <v>76</v>
      </c>
      <c r="H50" s="272"/>
      <c r="I50" s="210">
        <f>SUM(L50:W50)</f>
        <v>0.02</v>
      </c>
      <c r="J50" s="23">
        <v>3</v>
      </c>
      <c r="K50" s="58" t="s">
        <v>79</v>
      </c>
      <c r="L50" s="211"/>
      <c r="M50" s="212"/>
      <c r="N50" s="212"/>
      <c r="O50" s="212"/>
      <c r="P50" s="212">
        <v>6.0000000000000001E-3</v>
      </c>
      <c r="Q50" s="212"/>
      <c r="R50" s="212"/>
      <c r="S50" s="212">
        <v>6.0000000000000001E-3</v>
      </c>
      <c r="T50" s="212"/>
      <c r="U50" s="212"/>
      <c r="V50" s="212"/>
      <c r="W50" s="213">
        <v>8.0000000000000002E-3</v>
      </c>
      <c r="X50" s="54"/>
    </row>
    <row r="51" spans="1:24" ht="26.25" customHeight="1" thickBot="1" x14ac:dyDescent="0.3">
      <c r="B51" s="114"/>
      <c r="C51" s="115"/>
      <c r="D51" s="231"/>
      <c r="E51" s="234"/>
      <c r="F51" s="17" t="s">
        <v>97</v>
      </c>
      <c r="G51" s="265" t="s">
        <v>98</v>
      </c>
      <c r="H51" s="266"/>
      <c r="I51" s="210">
        <f>SUM(L51:W51)</f>
        <v>0.01</v>
      </c>
      <c r="J51" s="24">
        <v>1</v>
      </c>
      <c r="K51" s="59" t="s">
        <v>79</v>
      </c>
      <c r="L51" s="214"/>
      <c r="M51" s="214"/>
      <c r="N51" s="214"/>
      <c r="O51" s="212">
        <v>2.5000000000000001E-3</v>
      </c>
      <c r="P51" s="212">
        <v>2.5000000000000001E-3</v>
      </c>
      <c r="Q51" s="214"/>
      <c r="R51" s="214"/>
      <c r="S51" s="214"/>
      <c r="T51" s="214"/>
      <c r="U51" s="214"/>
      <c r="V51" s="214"/>
      <c r="W51" s="215">
        <v>5.0000000000000001E-3</v>
      </c>
      <c r="X51" s="55"/>
    </row>
  </sheetData>
  <mergeCells count="160">
    <mergeCell ref="X6:X8"/>
    <mergeCell ref="X9:X13"/>
    <mergeCell ref="E40:H42"/>
    <mergeCell ref="I40:K40"/>
    <mergeCell ref="L40:W40"/>
    <mergeCell ref="I41:K41"/>
    <mergeCell ref="L41:L42"/>
    <mergeCell ref="M41:M42"/>
    <mergeCell ref="N41:N42"/>
    <mergeCell ref="O41:O42"/>
    <mergeCell ref="V41:V42"/>
    <mergeCell ref="W41:W42"/>
    <mergeCell ref="J42:K42"/>
    <mergeCell ref="G37:H37"/>
    <mergeCell ref="E35:E37"/>
    <mergeCell ref="D39:W39"/>
    <mergeCell ref="J28:K28"/>
    <mergeCell ref="J29:W29"/>
    <mergeCell ref="P27:P28"/>
    <mergeCell ref="Q27:Q28"/>
    <mergeCell ref="R27:R28"/>
    <mergeCell ref="S27:S28"/>
    <mergeCell ref="T27:T28"/>
    <mergeCell ref="E29:E31"/>
    <mergeCell ref="E46:E47"/>
    <mergeCell ref="F46:H46"/>
    <mergeCell ref="J46:W46"/>
    <mergeCell ref="P41:P42"/>
    <mergeCell ref="Q41:Q42"/>
    <mergeCell ref="R41:R42"/>
    <mergeCell ref="S41:S42"/>
    <mergeCell ref="T41:T42"/>
    <mergeCell ref="U41:U42"/>
    <mergeCell ref="G47:H47"/>
    <mergeCell ref="F43:H43"/>
    <mergeCell ref="J43:W43"/>
    <mergeCell ref="G44:H44"/>
    <mergeCell ref="E43:E45"/>
    <mergeCell ref="C38:W38"/>
    <mergeCell ref="F35:H35"/>
    <mergeCell ref="J35:W35"/>
    <mergeCell ref="G36:H36"/>
    <mergeCell ref="R33:R34"/>
    <mergeCell ref="S33:S34"/>
    <mergeCell ref="T33:T34"/>
    <mergeCell ref="M33:M34"/>
    <mergeCell ref="N33:N34"/>
    <mergeCell ref="O33:O34"/>
    <mergeCell ref="P33:P34"/>
    <mergeCell ref="Q33:Q34"/>
    <mergeCell ref="L33:L34"/>
    <mergeCell ref="W33:W34"/>
    <mergeCell ref="J34:K34"/>
    <mergeCell ref="U33:U34"/>
    <mergeCell ref="V33:V34"/>
    <mergeCell ref="V19:V20"/>
    <mergeCell ref="M19:M20"/>
    <mergeCell ref="N19:N20"/>
    <mergeCell ref="O19:O20"/>
    <mergeCell ref="P19:P20"/>
    <mergeCell ref="Q19:Q20"/>
    <mergeCell ref="D32:D34"/>
    <mergeCell ref="E32:H34"/>
    <mergeCell ref="I32:K32"/>
    <mergeCell ref="I33:K33"/>
    <mergeCell ref="L32:W32"/>
    <mergeCell ref="F29:H29"/>
    <mergeCell ref="G30:H30"/>
    <mergeCell ref="Q12:Q13"/>
    <mergeCell ref="J14:W14"/>
    <mergeCell ref="U12:U13"/>
    <mergeCell ref="V12:V13"/>
    <mergeCell ref="W12:W13"/>
    <mergeCell ref="I12:K12"/>
    <mergeCell ref="G31:H31"/>
    <mergeCell ref="G22:H22"/>
    <mergeCell ref="W19:W20"/>
    <mergeCell ref="J20:K20"/>
    <mergeCell ref="V27:V28"/>
    <mergeCell ref="J21:W21"/>
    <mergeCell ref="L18:W18"/>
    <mergeCell ref="R19:R20"/>
    <mergeCell ref="S19:S20"/>
    <mergeCell ref="U27:U28"/>
    <mergeCell ref="W27:W28"/>
    <mergeCell ref="N27:N28"/>
    <mergeCell ref="O27:O28"/>
    <mergeCell ref="M27:M28"/>
    <mergeCell ref="I19:K19"/>
    <mergeCell ref="T19:T20"/>
    <mergeCell ref="U19:U20"/>
    <mergeCell ref="L19:L20"/>
    <mergeCell ref="B1:W1"/>
    <mergeCell ref="I6:I8"/>
    <mergeCell ref="B6:B8"/>
    <mergeCell ref="C6:C8"/>
    <mergeCell ref="D6:D8"/>
    <mergeCell ref="E6:E8"/>
    <mergeCell ref="L7:L8"/>
    <mergeCell ref="V7:V8"/>
    <mergeCell ref="W7:W8"/>
    <mergeCell ref="O7:O8"/>
    <mergeCell ref="P7:P8"/>
    <mergeCell ref="U6:W6"/>
    <mergeCell ref="M7:M8"/>
    <mergeCell ref="N7:N8"/>
    <mergeCell ref="K6:K8"/>
    <mergeCell ref="L6:N6"/>
    <mergeCell ref="O6:Q6"/>
    <mergeCell ref="R6:T6"/>
    <mergeCell ref="F6:H8"/>
    <mergeCell ref="J6:J8"/>
    <mergeCell ref="G48:H48"/>
    <mergeCell ref="C9:W9"/>
    <mergeCell ref="G17:H17"/>
    <mergeCell ref="D10:W10"/>
    <mergeCell ref="D11:D13"/>
    <mergeCell ref="J13:K13"/>
    <mergeCell ref="L12:L13"/>
    <mergeCell ref="M12:M13"/>
    <mergeCell ref="N12:N13"/>
    <mergeCell ref="E11:H13"/>
    <mergeCell ref="R12:R13"/>
    <mergeCell ref="S12:S13"/>
    <mergeCell ref="G16:H16"/>
    <mergeCell ref="T12:T13"/>
    <mergeCell ref="I11:K11"/>
    <mergeCell ref="G15:H15"/>
    <mergeCell ref="F14:H14"/>
    <mergeCell ref="E23:E24"/>
    <mergeCell ref="F23:H23"/>
    <mergeCell ref="J23:W23"/>
    <mergeCell ref="G24:H24"/>
    <mergeCell ref="D18:D20"/>
    <mergeCell ref="E18:H20"/>
    <mergeCell ref="I18:K18"/>
    <mergeCell ref="D40:D51"/>
    <mergeCell ref="E49:E51"/>
    <mergeCell ref="L11:W11"/>
    <mergeCell ref="Q7:Q8"/>
    <mergeCell ref="R7:R8"/>
    <mergeCell ref="S7:S8"/>
    <mergeCell ref="T7:T8"/>
    <mergeCell ref="U7:U8"/>
    <mergeCell ref="O12:O13"/>
    <mergeCell ref="P12:P13"/>
    <mergeCell ref="E14:E17"/>
    <mergeCell ref="D25:W25"/>
    <mergeCell ref="D26:D28"/>
    <mergeCell ref="E26:H28"/>
    <mergeCell ref="I26:K26"/>
    <mergeCell ref="L26:W26"/>
    <mergeCell ref="I27:K27"/>
    <mergeCell ref="L27:L28"/>
    <mergeCell ref="E21:E22"/>
    <mergeCell ref="F21:H21"/>
    <mergeCell ref="G51:H51"/>
    <mergeCell ref="F49:H49"/>
    <mergeCell ref="J49:W49"/>
    <mergeCell ref="G50:H50"/>
  </mergeCells>
  <conditionalFormatting sqref="Y1:IJ3">
    <cfRule type="containsText" dxfId="8" priority="4" stopIfTrue="1" operator="containsText" text="Planificación y Desarrollo">
      <formula>NOT(ISERROR(SEARCH("Planificación y Desarrollo",Y1)))</formula>
    </cfRule>
  </conditionalFormatting>
  <conditionalFormatting sqref="A1:D2 A3 C3:D3">
    <cfRule type="containsText" dxfId="7" priority="2" stopIfTrue="1" operator="containsText" text="Planificación y Desarrollo">
      <formula>NOT(ISERROR(SEARCH("Planificación y Desarrollo",A1)))</formula>
    </cfRule>
  </conditionalFormatting>
  <conditionalFormatting sqref="X1:X3">
    <cfRule type="containsText" dxfId="6" priority="1" stopIfTrue="1" operator="containsText" text="Planificación y Desarrollo">
      <formula>NOT(ISERROR(SEARCH("Planificación y Desarrollo",X1)))</formula>
    </cfRule>
  </conditionalFormatting>
  <printOptions horizontalCentered="1"/>
  <pageMargins left="0" right="0" top="0" bottom="0" header="0" footer="0"/>
  <pageSetup scale="70" fitToHeight="0" orientation="landscape" horizontalDpi="300" verticalDpi="300" r:id="rId1"/>
  <headerFooter>
    <oddFooter>&amp;A&amp;RPage &amp;P</oddFooter>
  </headerFooter>
  <rowBreaks count="1" manualBreakCount="1">
    <brk id="31" min="1" max="2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69"/>
  <sheetViews>
    <sheetView topLeftCell="E7" workbookViewId="0">
      <pane xSplit="4" ySplit="7" topLeftCell="I29" activePane="bottomRight" state="frozen"/>
      <selection activeCell="E7" sqref="E7"/>
      <selection pane="topRight" activeCell="I7" sqref="I7"/>
      <selection pane="bottomLeft" activeCell="E14" sqref="E14"/>
      <selection pane="bottomRight" activeCell="F32" sqref="F32:H32"/>
    </sheetView>
  </sheetViews>
  <sheetFormatPr baseColWidth="10" defaultColWidth="11.42578125" defaultRowHeight="15" x14ac:dyDescent="0.25"/>
  <cols>
    <col min="1" max="1" width="2.42578125" customWidth="1"/>
    <col min="2" max="2" width="5" customWidth="1"/>
    <col min="3" max="3" width="6.140625" customWidth="1"/>
    <col min="4" max="4" width="6.85546875" customWidth="1"/>
    <col min="5" max="5" width="8.7109375" customWidth="1"/>
    <col min="6" max="6" width="7.85546875" customWidth="1"/>
    <col min="7" max="7" width="4.28515625" customWidth="1"/>
    <col min="8" max="8" width="53.140625" customWidth="1"/>
    <col min="9" max="9" width="8.7109375" customWidth="1"/>
    <col min="10" max="10" width="5.140625" customWidth="1"/>
    <col min="11" max="11" width="14.42578125" customWidth="1"/>
    <col min="12" max="15" width="6.28515625" customWidth="1"/>
    <col min="16" max="16" width="6" bestFit="1" customWidth="1"/>
    <col min="17" max="17" width="6" customWidth="1"/>
    <col min="18" max="18" width="6.28515625" customWidth="1"/>
    <col min="19" max="19" width="6.28515625" bestFit="1" customWidth="1"/>
    <col min="20" max="20" width="6.28515625" customWidth="1"/>
    <col min="21" max="21" width="6" bestFit="1" customWidth="1"/>
    <col min="22" max="22" width="6.28515625" bestFit="1" customWidth="1"/>
    <col min="23" max="23" width="6.28515625" customWidth="1"/>
    <col min="24" max="24" width="11.7109375" customWidth="1"/>
  </cols>
  <sheetData>
    <row r="1" spans="1:64" s="1" customFormat="1" ht="59.25" customHeight="1" x14ac:dyDescent="0.4">
      <c r="A1" s="52"/>
      <c r="B1" s="287" t="s">
        <v>21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53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1.75" customHeight="1" x14ac:dyDescent="0.4">
      <c r="A3" s="53"/>
      <c r="B3" s="21" t="s">
        <v>65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A4" s="54"/>
      <c r="B4" s="21" t="s">
        <v>45</v>
      </c>
    </row>
    <row r="5" spans="1:64" ht="7.5" customHeight="1" thickBot="1" x14ac:dyDescent="0.3">
      <c r="A5" s="54"/>
      <c r="B5" s="20"/>
    </row>
    <row r="6" spans="1:64" ht="21.75" customHeight="1" thickBot="1" x14ac:dyDescent="0.3">
      <c r="A6" s="54"/>
      <c r="B6" s="351" t="s">
        <v>0</v>
      </c>
      <c r="C6" s="291" t="s">
        <v>3</v>
      </c>
      <c r="D6" s="291" t="s">
        <v>2</v>
      </c>
      <c r="E6" s="294" t="s">
        <v>1</v>
      </c>
      <c r="F6" s="303" t="s">
        <v>22</v>
      </c>
      <c r="G6" s="304"/>
      <c r="H6" s="305"/>
      <c r="I6" s="288" t="s">
        <v>54</v>
      </c>
      <c r="J6" s="312" t="s">
        <v>50</v>
      </c>
      <c r="K6" s="300" t="s">
        <v>51</v>
      </c>
      <c r="L6" s="297" t="s">
        <v>28</v>
      </c>
      <c r="M6" s="298"/>
      <c r="N6" s="299"/>
      <c r="O6" s="297" t="s">
        <v>29</v>
      </c>
      <c r="P6" s="298"/>
      <c r="Q6" s="299"/>
      <c r="R6" s="297" t="s">
        <v>30</v>
      </c>
      <c r="S6" s="298"/>
      <c r="T6" s="299"/>
      <c r="U6" s="297" t="s">
        <v>31</v>
      </c>
      <c r="V6" s="298"/>
      <c r="W6" s="299"/>
      <c r="X6" s="341" t="s">
        <v>123</v>
      </c>
    </row>
    <row r="7" spans="1:64" ht="30" customHeight="1" x14ac:dyDescent="0.25">
      <c r="A7" s="54"/>
      <c r="B7" s="352"/>
      <c r="C7" s="292"/>
      <c r="D7" s="292"/>
      <c r="E7" s="295"/>
      <c r="F7" s="306"/>
      <c r="G7" s="307"/>
      <c r="H7" s="308"/>
      <c r="I7" s="289"/>
      <c r="J7" s="313"/>
      <c r="K7" s="301"/>
      <c r="L7" s="237" t="s">
        <v>32</v>
      </c>
      <c r="M7" s="237" t="s">
        <v>33</v>
      </c>
      <c r="N7" s="237" t="s">
        <v>34</v>
      </c>
      <c r="O7" s="237" t="s">
        <v>35</v>
      </c>
      <c r="P7" s="237" t="s">
        <v>36</v>
      </c>
      <c r="Q7" s="237" t="s">
        <v>37</v>
      </c>
      <c r="R7" s="237" t="s">
        <v>38</v>
      </c>
      <c r="S7" s="237" t="s">
        <v>39</v>
      </c>
      <c r="T7" s="237" t="s">
        <v>40</v>
      </c>
      <c r="U7" s="237" t="s">
        <v>41</v>
      </c>
      <c r="V7" s="237" t="s">
        <v>42</v>
      </c>
      <c r="W7" s="237" t="s">
        <v>43</v>
      </c>
      <c r="X7" s="342"/>
    </row>
    <row r="8" spans="1:64" ht="19.5" customHeight="1" thickBot="1" x14ac:dyDescent="0.3">
      <c r="A8" s="54"/>
      <c r="B8" s="353"/>
      <c r="C8" s="293"/>
      <c r="D8" s="293"/>
      <c r="E8" s="296"/>
      <c r="F8" s="309"/>
      <c r="G8" s="310"/>
      <c r="H8" s="311"/>
      <c r="I8" s="290"/>
      <c r="J8" s="314"/>
      <c r="K8" s="302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343"/>
    </row>
    <row r="9" spans="1:64" ht="25.5" hidden="1" customHeight="1" thickBot="1" x14ac:dyDescent="0.3">
      <c r="A9" s="54"/>
      <c r="B9" s="50" t="s">
        <v>8</v>
      </c>
      <c r="C9" s="273" t="s">
        <v>7</v>
      </c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  <c r="X9" s="344">
        <f ca="1">X14+X21+X29+X35+X46+X23+X49</f>
        <v>7158.8</v>
      </c>
    </row>
    <row r="10" spans="1:64" ht="27" hidden="1" customHeight="1" thickBot="1" x14ac:dyDescent="0.3">
      <c r="A10" s="54"/>
      <c r="B10" s="51"/>
      <c r="C10" s="11" t="s">
        <v>9</v>
      </c>
      <c r="D10" s="244" t="s">
        <v>13</v>
      </c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345"/>
    </row>
    <row r="11" spans="1:64" ht="24" hidden="1" customHeight="1" thickBot="1" x14ac:dyDescent="0.3">
      <c r="A11" s="54"/>
      <c r="B11" s="49"/>
      <c r="C11" s="6"/>
      <c r="D11" s="246" t="s">
        <v>6</v>
      </c>
      <c r="E11" s="248" t="s">
        <v>64</v>
      </c>
      <c r="F11" s="248"/>
      <c r="G11" s="248"/>
      <c r="H11" s="249"/>
      <c r="I11" s="252" t="s">
        <v>48</v>
      </c>
      <c r="J11" s="253"/>
      <c r="K11" s="254"/>
      <c r="L11" s="235" t="s">
        <v>102</v>
      </c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6"/>
      <c r="X11" s="345"/>
    </row>
    <row r="12" spans="1:64" ht="9.75" hidden="1" customHeight="1" x14ac:dyDescent="0.25">
      <c r="A12" s="54"/>
      <c r="B12" s="49"/>
      <c r="C12" s="3"/>
      <c r="D12" s="247"/>
      <c r="E12" s="250"/>
      <c r="F12" s="250"/>
      <c r="G12" s="250"/>
      <c r="H12" s="251"/>
      <c r="I12" s="257" t="s">
        <v>49</v>
      </c>
      <c r="J12" s="258"/>
      <c r="K12" s="259"/>
      <c r="L12" s="260"/>
      <c r="M12" s="239"/>
      <c r="N12" s="239"/>
      <c r="O12" s="239"/>
      <c r="P12" s="239"/>
      <c r="Q12" s="239"/>
      <c r="R12" s="239"/>
      <c r="S12" s="239">
        <v>1</v>
      </c>
      <c r="T12" s="239"/>
      <c r="U12" s="239">
        <v>1</v>
      </c>
      <c r="V12" s="239"/>
      <c r="W12" s="317"/>
      <c r="X12" s="345"/>
    </row>
    <row r="13" spans="1:64" ht="18" hidden="1" customHeight="1" thickBot="1" x14ac:dyDescent="0.3">
      <c r="A13" s="54"/>
      <c r="B13" s="49"/>
      <c r="C13" s="3"/>
      <c r="D13" s="247"/>
      <c r="E13" s="250"/>
      <c r="F13" s="250"/>
      <c r="G13" s="250"/>
      <c r="H13" s="251"/>
      <c r="I13" s="28">
        <f>SUM(L12:W13)</f>
        <v>2</v>
      </c>
      <c r="J13" s="274" t="s">
        <v>47</v>
      </c>
      <c r="K13" s="275"/>
      <c r="L13" s="261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318"/>
      <c r="X13" s="346"/>
    </row>
    <row r="14" spans="1:64" ht="35.25" customHeight="1" thickBot="1" x14ac:dyDescent="0.3">
      <c r="A14" s="54"/>
      <c r="B14" s="49"/>
      <c r="C14" s="3"/>
      <c r="D14" s="5"/>
      <c r="E14" s="241" t="s">
        <v>4</v>
      </c>
      <c r="F14" s="278" t="s">
        <v>75</v>
      </c>
      <c r="G14" s="279"/>
      <c r="H14" s="279"/>
      <c r="I14" s="30">
        <f>SUM(I15:I17)</f>
        <v>0.4</v>
      </c>
      <c r="J14" s="315" t="s">
        <v>44</v>
      </c>
      <c r="K14" s="316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2"/>
      <c r="X14" s="103">
        <v>1258.8</v>
      </c>
    </row>
    <row r="15" spans="1:64" ht="24" x14ac:dyDescent="0.25">
      <c r="A15" s="54"/>
      <c r="B15" s="49"/>
      <c r="C15" s="3"/>
      <c r="D15" s="3"/>
      <c r="E15" s="242"/>
      <c r="F15" s="4" t="s">
        <v>23</v>
      </c>
      <c r="G15" s="271" t="s">
        <v>24</v>
      </c>
      <c r="H15" s="272"/>
      <c r="I15" s="18">
        <f>SUM(L15:W15)</f>
        <v>0.1</v>
      </c>
      <c r="J15" s="62">
        <f>1</f>
        <v>1</v>
      </c>
      <c r="K15" s="16" t="s">
        <v>26</v>
      </c>
      <c r="L15" s="32"/>
      <c r="M15" s="8"/>
      <c r="N15" s="8"/>
      <c r="O15" s="8"/>
      <c r="P15" s="8">
        <v>0.1</v>
      </c>
      <c r="Q15" s="8"/>
      <c r="R15" s="8"/>
      <c r="S15" s="8"/>
      <c r="T15" s="8"/>
      <c r="U15" s="8"/>
      <c r="V15" s="8"/>
      <c r="W15" s="16"/>
      <c r="X15" s="104"/>
    </row>
    <row r="16" spans="1:64" ht="33.75" x14ac:dyDescent="0.25">
      <c r="A16" s="54"/>
      <c r="B16" s="49"/>
      <c r="C16" s="3"/>
      <c r="D16" s="3"/>
      <c r="E16" s="242"/>
      <c r="F16" s="12" t="s">
        <v>25</v>
      </c>
      <c r="G16" s="276" t="s">
        <v>67</v>
      </c>
      <c r="H16" s="277"/>
      <c r="I16" s="65">
        <f t="shared" ref="I16:I17" si="0">SUM(L16:W16)</f>
        <v>0.2</v>
      </c>
      <c r="J16" s="63">
        <v>1</v>
      </c>
      <c r="K16" s="27" t="s">
        <v>68</v>
      </c>
      <c r="L16" s="34"/>
      <c r="M16" s="13"/>
      <c r="N16" s="13"/>
      <c r="O16" s="13"/>
      <c r="P16" s="13"/>
      <c r="Q16" s="13"/>
      <c r="R16" s="13">
        <v>0.1</v>
      </c>
      <c r="S16" s="13"/>
      <c r="T16" s="13"/>
      <c r="U16" s="13">
        <v>0.1</v>
      </c>
      <c r="V16" s="13"/>
      <c r="W16" s="27"/>
      <c r="X16" s="104"/>
    </row>
    <row r="17" spans="1:24" ht="34.5" thickBot="1" x14ac:dyDescent="0.3">
      <c r="A17" s="54"/>
      <c r="B17" s="49"/>
      <c r="C17" s="3"/>
      <c r="D17" s="3"/>
      <c r="E17" s="242"/>
      <c r="F17" s="17" t="s">
        <v>66</v>
      </c>
      <c r="G17" s="265" t="s">
        <v>69</v>
      </c>
      <c r="H17" s="266"/>
      <c r="I17" s="61">
        <f t="shared" si="0"/>
        <v>0.1</v>
      </c>
      <c r="J17" s="64">
        <v>1</v>
      </c>
      <c r="K17" s="15" t="s">
        <v>27</v>
      </c>
      <c r="L17" s="35"/>
      <c r="M17" s="36"/>
      <c r="N17" s="36"/>
      <c r="O17" s="36">
        <v>0.04</v>
      </c>
      <c r="P17" s="36"/>
      <c r="Q17" s="36"/>
      <c r="R17" s="36"/>
      <c r="S17" s="36">
        <v>0.06</v>
      </c>
      <c r="T17" s="36"/>
      <c r="U17" s="36"/>
      <c r="V17" s="36"/>
      <c r="W17" s="37"/>
      <c r="X17" s="104"/>
    </row>
    <row r="18" spans="1:24" ht="24" customHeight="1" thickBot="1" x14ac:dyDescent="0.3">
      <c r="A18" s="54"/>
      <c r="B18" s="49"/>
      <c r="C18" s="3"/>
      <c r="D18" s="246" t="s">
        <v>11</v>
      </c>
      <c r="E18" s="248" t="s">
        <v>71</v>
      </c>
      <c r="F18" s="250"/>
      <c r="G18" s="250"/>
      <c r="H18" s="251"/>
      <c r="I18" s="284" t="s">
        <v>48</v>
      </c>
      <c r="J18" s="285"/>
      <c r="K18" s="286"/>
      <c r="L18" s="235" t="s">
        <v>74</v>
      </c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6"/>
      <c r="X18" s="54"/>
    </row>
    <row r="19" spans="1:24" ht="9.75" customHeight="1" x14ac:dyDescent="0.25">
      <c r="A19" s="54"/>
      <c r="B19" s="49"/>
      <c r="C19" s="3"/>
      <c r="D19" s="247"/>
      <c r="E19" s="250"/>
      <c r="F19" s="250"/>
      <c r="G19" s="250"/>
      <c r="H19" s="251"/>
      <c r="I19" s="325" t="s">
        <v>49</v>
      </c>
      <c r="J19" s="326"/>
      <c r="K19" s="327"/>
      <c r="L19" s="328"/>
      <c r="M19" s="323"/>
      <c r="N19" s="323"/>
      <c r="O19" s="323"/>
      <c r="P19" s="323">
        <v>250</v>
      </c>
      <c r="Q19" s="323"/>
      <c r="R19" s="323"/>
      <c r="S19" s="323">
        <v>200</v>
      </c>
      <c r="T19" s="323"/>
      <c r="U19" s="323"/>
      <c r="V19" s="323"/>
      <c r="W19" s="319">
        <v>250</v>
      </c>
      <c r="X19" s="104"/>
    </row>
    <row r="20" spans="1:24" ht="18" customHeight="1" thickBot="1" x14ac:dyDescent="0.3">
      <c r="A20" s="54"/>
      <c r="B20" s="49"/>
      <c r="C20" s="3"/>
      <c r="D20" s="247"/>
      <c r="E20" s="250"/>
      <c r="F20" s="250"/>
      <c r="G20" s="250"/>
      <c r="H20" s="251"/>
      <c r="I20" s="29">
        <v>700</v>
      </c>
      <c r="J20" s="321" t="s">
        <v>12</v>
      </c>
      <c r="K20" s="322"/>
      <c r="L20" s="329"/>
      <c r="M20" s="324"/>
      <c r="N20" s="324"/>
      <c r="O20" s="324"/>
      <c r="P20" s="324"/>
      <c r="Q20" s="324"/>
      <c r="R20" s="324"/>
      <c r="S20" s="324"/>
      <c r="T20" s="324"/>
      <c r="U20" s="324"/>
      <c r="V20" s="324"/>
      <c r="W20" s="320"/>
      <c r="X20" s="104"/>
    </row>
    <row r="21" spans="1:24" ht="35.25" customHeight="1" thickBot="1" x14ac:dyDescent="0.3">
      <c r="A21" s="54"/>
      <c r="B21" s="49"/>
      <c r="C21" s="3"/>
      <c r="D21" s="5"/>
      <c r="E21" s="241" t="s">
        <v>5</v>
      </c>
      <c r="F21" s="263" t="s">
        <v>10</v>
      </c>
      <c r="G21" s="264"/>
      <c r="H21" s="264"/>
      <c r="I21" s="19">
        <v>0.1</v>
      </c>
      <c r="J21" s="280" t="s">
        <v>44</v>
      </c>
      <c r="K21" s="281"/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2"/>
      <c r="X21" s="103">
        <f ca="1">SUM(X19:X22)</f>
        <v>0</v>
      </c>
    </row>
    <row r="22" spans="1:24" ht="39.75" customHeight="1" thickBot="1" x14ac:dyDescent="0.3">
      <c r="A22" s="54"/>
      <c r="B22" s="49"/>
      <c r="C22" s="3"/>
      <c r="D22" s="3"/>
      <c r="E22" s="262"/>
      <c r="F22" s="4" t="s">
        <v>46</v>
      </c>
      <c r="G22" s="265" t="s">
        <v>90</v>
      </c>
      <c r="H22" s="283"/>
      <c r="I22" s="18">
        <v>0.1</v>
      </c>
      <c r="J22" s="23">
        <v>3</v>
      </c>
      <c r="K22" s="9" t="s">
        <v>79</v>
      </c>
      <c r="L22" s="45"/>
      <c r="M22" s="46"/>
      <c r="N22" s="46"/>
      <c r="O22" s="46"/>
      <c r="P22" s="46">
        <v>0.03</v>
      </c>
      <c r="Q22" s="46"/>
      <c r="R22" s="46"/>
      <c r="S22" s="46">
        <v>0.03</v>
      </c>
      <c r="T22" s="46"/>
      <c r="U22" s="46"/>
      <c r="V22" s="46"/>
      <c r="W22" s="47">
        <v>0.04</v>
      </c>
      <c r="X22" s="104"/>
    </row>
    <row r="23" spans="1:24" ht="45" customHeight="1" thickBot="1" x14ac:dyDescent="0.3">
      <c r="A23" s="54"/>
      <c r="B23" s="49"/>
      <c r="C23" s="3"/>
      <c r="D23" s="7"/>
      <c r="E23" s="241" t="s">
        <v>55</v>
      </c>
      <c r="F23" s="264" t="s">
        <v>77</v>
      </c>
      <c r="G23" s="264"/>
      <c r="H23" s="264"/>
      <c r="I23" s="19">
        <v>0.1</v>
      </c>
      <c r="J23" s="280" t="s">
        <v>44</v>
      </c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2"/>
      <c r="X23" s="103">
        <f ca="1">SUM(X21:X24)</f>
        <v>0</v>
      </c>
    </row>
    <row r="24" spans="1:24" ht="41.25" customHeight="1" x14ac:dyDescent="0.25">
      <c r="A24" s="54"/>
      <c r="B24" s="49"/>
      <c r="C24" s="3"/>
      <c r="D24" s="3"/>
      <c r="E24" s="262"/>
      <c r="F24" s="357" t="s">
        <v>56</v>
      </c>
      <c r="G24" s="354" t="s">
        <v>96</v>
      </c>
      <c r="H24" s="355"/>
      <c r="I24" s="159">
        <f>SUM(L24:W24)</f>
        <v>0.1</v>
      </c>
      <c r="J24" s="83">
        <v>3</v>
      </c>
      <c r="K24" s="160" t="s">
        <v>79</v>
      </c>
      <c r="L24" s="162"/>
      <c r="M24" s="163"/>
      <c r="N24" s="163"/>
      <c r="O24" s="163"/>
      <c r="P24" s="163">
        <f>SUM(P25:P27)</f>
        <v>0.02</v>
      </c>
      <c r="Q24" s="163"/>
      <c r="R24" s="163">
        <f t="shared" ref="R24:W24" si="1">SUM(R25:R27)</f>
        <v>0.01</v>
      </c>
      <c r="S24" s="163">
        <f t="shared" si="1"/>
        <v>0.02</v>
      </c>
      <c r="T24" s="163">
        <f t="shared" si="1"/>
        <v>0.01</v>
      </c>
      <c r="U24" s="163">
        <f t="shared" si="1"/>
        <v>0.02</v>
      </c>
      <c r="V24" s="163"/>
      <c r="W24" s="163">
        <f t="shared" si="1"/>
        <v>0.02</v>
      </c>
      <c r="X24" s="104"/>
    </row>
    <row r="25" spans="1:24" ht="39.75" customHeight="1" x14ac:dyDescent="0.25">
      <c r="A25" s="54"/>
      <c r="B25" s="49"/>
      <c r="C25" s="3"/>
      <c r="D25" s="3"/>
      <c r="E25" s="157"/>
      <c r="F25" s="358"/>
      <c r="G25" s="164" t="s">
        <v>104</v>
      </c>
      <c r="H25" s="169" t="s">
        <v>137</v>
      </c>
      <c r="I25" s="172">
        <f t="shared" ref="I25:I26" si="2">SUM(L25:W25)</f>
        <v>0.02</v>
      </c>
      <c r="J25" s="173">
        <v>3</v>
      </c>
      <c r="K25" s="174" t="s">
        <v>140</v>
      </c>
      <c r="L25" s="165"/>
      <c r="M25" s="165"/>
      <c r="N25" s="165"/>
      <c r="O25" s="165"/>
      <c r="P25" s="165"/>
      <c r="Q25" s="165"/>
      <c r="R25" s="166">
        <v>0.01</v>
      </c>
      <c r="S25" s="165"/>
      <c r="T25" s="166">
        <v>0.01</v>
      </c>
      <c r="U25" s="165"/>
      <c r="V25" s="165"/>
      <c r="W25" s="165"/>
      <c r="X25" s="161"/>
    </row>
    <row r="26" spans="1:24" ht="39.75" customHeight="1" x14ac:dyDescent="0.25">
      <c r="A26" s="54"/>
      <c r="B26" s="49"/>
      <c r="C26" s="3"/>
      <c r="D26" s="3"/>
      <c r="E26" s="157"/>
      <c r="F26" s="358"/>
      <c r="G26" s="164" t="s">
        <v>104</v>
      </c>
      <c r="H26" s="169" t="s">
        <v>138</v>
      </c>
      <c r="I26" s="172">
        <f t="shared" si="2"/>
        <v>0.02</v>
      </c>
      <c r="J26" s="173">
        <v>2</v>
      </c>
      <c r="K26" s="174" t="s">
        <v>141</v>
      </c>
      <c r="L26" s="165"/>
      <c r="M26" s="165"/>
      <c r="N26" s="165"/>
      <c r="O26" s="165"/>
      <c r="P26" s="165"/>
      <c r="Q26" s="165"/>
      <c r="R26" s="165"/>
      <c r="S26" s="165"/>
      <c r="T26" s="165"/>
      <c r="U26" s="166">
        <v>0.02</v>
      </c>
      <c r="V26" s="165"/>
      <c r="W26" s="165"/>
      <c r="X26" s="161"/>
    </row>
    <row r="27" spans="1:24" ht="39.75" customHeight="1" thickBot="1" x14ac:dyDescent="0.3">
      <c r="A27" s="54"/>
      <c r="B27" s="49"/>
      <c r="C27" s="3"/>
      <c r="D27" s="3"/>
      <c r="E27" s="158"/>
      <c r="F27" s="359"/>
      <c r="G27" s="167" t="s">
        <v>104</v>
      </c>
      <c r="H27" s="168" t="s">
        <v>139</v>
      </c>
      <c r="I27" s="172">
        <f>SUM(L27:W27)</f>
        <v>0.06</v>
      </c>
      <c r="J27" s="173">
        <v>3</v>
      </c>
      <c r="K27" s="174" t="s">
        <v>79</v>
      </c>
      <c r="L27" s="174"/>
      <c r="M27" s="170"/>
      <c r="N27" s="170"/>
      <c r="O27" s="170"/>
      <c r="P27" s="170">
        <v>0.02</v>
      </c>
      <c r="Q27" s="170"/>
      <c r="R27" s="170"/>
      <c r="S27" s="170">
        <v>0.02</v>
      </c>
      <c r="T27" s="170"/>
      <c r="U27" s="170"/>
      <c r="V27" s="170"/>
      <c r="W27" s="171">
        <v>0.02</v>
      </c>
      <c r="X27" s="104"/>
    </row>
    <row r="28" spans="1:24" ht="27" customHeight="1" thickBot="1" x14ac:dyDescent="0.3">
      <c r="A28" s="54"/>
      <c r="B28" s="51"/>
      <c r="C28" s="11" t="s">
        <v>14</v>
      </c>
      <c r="D28" s="243" t="s">
        <v>52</v>
      </c>
      <c r="E28" s="244"/>
      <c r="F28" s="244"/>
      <c r="G28" s="244"/>
      <c r="H28" s="244"/>
      <c r="I28" s="356"/>
      <c r="J28" s="356"/>
      <c r="K28" s="356"/>
      <c r="L28" s="356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5"/>
      <c r="X28" s="104"/>
    </row>
    <row r="29" spans="1:24" ht="24" customHeight="1" thickBot="1" x14ac:dyDescent="0.3">
      <c r="A29" s="54"/>
      <c r="B29" s="49"/>
      <c r="C29" s="6"/>
      <c r="D29" s="246" t="s">
        <v>53</v>
      </c>
      <c r="E29" s="248" t="s">
        <v>70</v>
      </c>
      <c r="F29" s="248"/>
      <c r="G29" s="248"/>
      <c r="H29" s="249"/>
      <c r="I29" s="252" t="s">
        <v>48</v>
      </c>
      <c r="J29" s="253"/>
      <c r="K29" s="254"/>
      <c r="L29" s="255" t="s">
        <v>80</v>
      </c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6"/>
      <c r="X29" s="104"/>
    </row>
    <row r="30" spans="1:24" ht="9.75" customHeight="1" x14ac:dyDescent="0.25">
      <c r="A30" s="54"/>
      <c r="B30" s="49"/>
      <c r="C30" s="3"/>
      <c r="D30" s="247"/>
      <c r="E30" s="250"/>
      <c r="F30" s="250"/>
      <c r="G30" s="250"/>
      <c r="H30" s="251"/>
      <c r="I30" s="257" t="s">
        <v>49</v>
      </c>
      <c r="J30" s="258"/>
      <c r="K30" s="259"/>
      <c r="L30" s="260"/>
      <c r="M30" s="239"/>
      <c r="N30" s="239"/>
      <c r="O30" s="239"/>
      <c r="P30" s="239">
        <v>30</v>
      </c>
      <c r="Q30" s="239"/>
      <c r="R30" s="239"/>
      <c r="S30" s="239">
        <v>30</v>
      </c>
      <c r="T30" s="239"/>
      <c r="U30" s="239"/>
      <c r="V30" s="239"/>
      <c r="W30" s="317">
        <v>40</v>
      </c>
      <c r="X30" s="54"/>
    </row>
    <row r="31" spans="1:24" ht="18" customHeight="1" thickBot="1" x14ac:dyDescent="0.3">
      <c r="A31" s="54"/>
      <c r="B31" s="49"/>
      <c r="C31" s="3"/>
      <c r="D31" s="247"/>
      <c r="E31" s="250"/>
      <c r="F31" s="250"/>
      <c r="G31" s="250"/>
      <c r="H31" s="251"/>
      <c r="I31" s="28">
        <v>100</v>
      </c>
      <c r="J31" s="274" t="s">
        <v>12</v>
      </c>
      <c r="K31" s="275"/>
      <c r="L31" s="261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318"/>
      <c r="X31" s="104"/>
    </row>
    <row r="32" spans="1:24" ht="52.5" customHeight="1" thickBot="1" x14ac:dyDescent="0.3">
      <c r="A32" s="54"/>
      <c r="B32" s="49"/>
      <c r="C32" s="3"/>
      <c r="D32" s="5"/>
      <c r="E32" s="241" t="s">
        <v>16</v>
      </c>
      <c r="F32" s="278" t="s">
        <v>101</v>
      </c>
      <c r="G32" s="279"/>
      <c r="H32" s="279"/>
      <c r="I32" s="19">
        <v>0.1</v>
      </c>
      <c r="J32" s="315" t="s">
        <v>44</v>
      </c>
      <c r="K32" s="316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38"/>
      <c r="X32" s="103">
        <f ca="1">SUM(X31:X33)</f>
        <v>0</v>
      </c>
    </row>
    <row r="33" spans="1:24" ht="28.5" customHeight="1" x14ac:dyDescent="0.25">
      <c r="A33" s="54"/>
      <c r="B33" s="49"/>
      <c r="C33" s="3"/>
      <c r="D33" s="3"/>
      <c r="E33" s="242"/>
      <c r="F33" s="4" t="s">
        <v>57</v>
      </c>
      <c r="G33" s="271" t="s">
        <v>92</v>
      </c>
      <c r="H33" s="330"/>
      <c r="I33" s="38">
        <v>0.04</v>
      </c>
      <c r="J33" s="23">
        <v>1</v>
      </c>
      <c r="K33" s="16" t="s">
        <v>100</v>
      </c>
      <c r="L33" s="25"/>
      <c r="M33" s="8"/>
      <c r="N33" s="8"/>
      <c r="O33" s="8"/>
      <c r="P33" s="8"/>
      <c r="Q33" s="8"/>
      <c r="R33" s="8"/>
      <c r="S33" s="8">
        <v>0.04</v>
      </c>
      <c r="T33" s="8"/>
      <c r="U33" s="8"/>
      <c r="V33" s="8"/>
      <c r="W33" s="16"/>
      <c r="X33" s="104"/>
    </row>
    <row r="34" spans="1:24" ht="28.5" customHeight="1" thickBot="1" x14ac:dyDescent="0.3">
      <c r="A34" s="54"/>
      <c r="B34" s="49"/>
      <c r="C34" s="3"/>
      <c r="D34" s="3"/>
      <c r="E34" s="242"/>
      <c r="F34" s="17" t="s">
        <v>58</v>
      </c>
      <c r="G34" s="265" t="s">
        <v>91</v>
      </c>
      <c r="H34" s="283"/>
      <c r="I34" s="38">
        <v>0.06</v>
      </c>
      <c r="J34" s="24">
        <v>3</v>
      </c>
      <c r="K34" s="15" t="s">
        <v>79</v>
      </c>
      <c r="L34" s="26"/>
      <c r="M34" s="14"/>
      <c r="N34" s="14"/>
      <c r="O34" s="14"/>
      <c r="P34" s="14">
        <v>0.02</v>
      </c>
      <c r="Q34" s="14"/>
      <c r="R34" s="14"/>
      <c r="S34" s="14">
        <v>0.02</v>
      </c>
      <c r="T34" s="14"/>
      <c r="U34" s="14"/>
      <c r="V34" s="14"/>
      <c r="W34" s="15">
        <v>0.02</v>
      </c>
      <c r="X34" s="104"/>
    </row>
    <row r="35" spans="1:24" ht="24" customHeight="1" thickBot="1" x14ac:dyDescent="0.3">
      <c r="A35" s="54"/>
      <c r="B35" s="49"/>
      <c r="C35" s="3"/>
      <c r="D35" s="246" t="s">
        <v>15</v>
      </c>
      <c r="E35" s="248" t="s">
        <v>59</v>
      </c>
      <c r="F35" s="250"/>
      <c r="G35" s="250"/>
      <c r="H35" s="251"/>
      <c r="I35" s="252" t="s">
        <v>48</v>
      </c>
      <c r="J35" s="285"/>
      <c r="K35" s="286"/>
      <c r="L35" s="235" t="s">
        <v>81</v>
      </c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6"/>
      <c r="X35" s="104"/>
    </row>
    <row r="36" spans="1:24" ht="9.75" customHeight="1" x14ac:dyDescent="0.25">
      <c r="A36" s="54"/>
      <c r="B36" s="49"/>
      <c r="C36" s="3"/>
      <c r="D36" s="247"/>
      <c r="E36" s="250"/>
      <c r="F36" s="250"/>
      <c r="G36" s="250"/>
      <c r="H36" s="251"/>
      <c r="I36" s="257" t="s">
        <v>49</v>
      </c>
      <c r="J36" s="258"/>
      <c r="K36" s="259"/>
      <c r="L36" s="334"/>
      <c r="M36" s="332"/>
      <c r="N36" s="332"/>
      <c r="O36" s="332"/>
      <c r="P36" s="332"/>
      <c r="Q36" s="332"/>
      <c r="R36" s="332"/>
      <c r="S36" s="239">
        <v>250</v>
      </c>
      <c r="T36" s="239"/>
      <c r="U36" s="332"/>
      <c r="V36" s="239"/>
      <c r="W36" s="336"/>
      <c r="X36" s="104"/>
    </row>
    <row r="37" spans="1:24" ht="18" customHeight="1" thickBot="1" x14ac:dyDescent="0.3">
      <c r="A37" s="54"/>
      <c r="B37" s="49"/>
      <c r="C37" s="3"/>
      <c r="D37" s="247"/>
      <c r="E37" s="250"/>
      <c r="F37" s="250"/>
      <c r="G37" s="250"/>
      <c r="H37" s="251"/>
      <c r="I37" s="28">
        <v>250</v>
      </c>
      <c r="J37" s="274" t="s">
        <v>12</v>
      </c>
      <c r="K37" s="275"/>
      <c r="L37" s="335"/>
      <c r="M37" s="333"/>
      <c r="N37" s="333"/>
      <c r="O37" s="333"/>
      <c r="P37" s="333"/>
      <c r="Q37" s="333"/>
      <c r="R37" s="333"/>
      <c r="S37" s="240"/>
      <c r="T37" s="240"/>
      <c r="U37" s="333"/>
      <c r="V37" s="240"/>
      <c r="W37" s="337"/>
      <c r="X37" s="54"/>
    </row>
    <row r="38" spans="1:24" ht="29.25" customHeight="1" thickBot="1" x14ac:dyDescent="0.3">
      <c r="A38" s="54"/>
      <c r="B38" s="49"/>
      <c r="C38" s="3"/>
      <c r="D38" s="6"/>
      <c r="E38" s="241" t="s">
        <v>17</v>
      </c>
      <c r="F38" s="279" t="s">
        <v>18</v>
      </c>
      <c r="G38" s="279"/>
      <c r="H38" s="279"/>
      <c r="I38" s="19">
        <v>0.15</v>
      </c>
      <c r="J38" s="280" t="s">
        <v>44</v>
      </c>
      <c r="K38" s="281"/>
      <c r="L38" s="281"/>
      <c r="M38" s="281"/>
      <c r="N38" s="281"/>
      <c r="O38" s="281"/>
      <c r="P38" s="281"/>
      <c r="Q38" s="281"/>
      <c r="R38" s="281"/>
      <c r="S38" s="281"/>
      <c r="T38" s="281"/>
      <c r="U38" s="281"/>
      <c r="V38" s="281"/>
      <c r="W38" s="282"/>
      <c r="X38" s="103">
        <f ca="1">SUM(X38:X40)</f>
        <v>0</v>
      </c>
    </row>
    <row r="39" spans="1:24" ht="39" customHeight="1" x14ac:dyDescent="0.25">
      <c r="A39" s="54"/>
      <c r="B39" s="49"/>
      <c r="C39" s="3"/>
      <c r="D39" s="3"/>
      <c r="E39" s="242"/>
      <c r="F39" s="4" t="s">
        <v>60</v>
      </c>
      <c r="G39" s="271" t="s">
        <v>78</v>
      </c>
      <c r="H39" s="330"/>
      <c r="I39" s="31">
        <v>7.0000000000000007E-2</v>
      </c>
      <c r="J39" s="23">
        <v>1</v>
      </c>
      <c r="K39" s="9" t="s">
        <v>79</v>
      </c>
      <c r="L39" s="32"/>
      <c r="M39" s="8"/>
      <c r="N39" s="8"/>
      <c r="O39" s="8"/>
      <c r="P39" s="8"/>
      <c r="Q39" s="8"/>
      <c r="R39" s="8"/>
      <c r="S39" s="8">
        <v>7.0000000000000007E-2</v>
      </c>
      <c r="T39" s="8"/>
      <c r="U39" s="8"/>
      <c r="V39" s="8"/>
      <c r="W39" s="16"/>
      <c r="X39" s="104"/>
    </row>
    <row r="40" spans="1:24" ht="24.75" thickBot="1" x14ac:dyDescent="0.3">
      <c r="A40" s="54"/>
      <c r="B40" s="49"/>
      <c r="C40" s="3"/>
      <c r="D40" s="3"/>
      <c r="E40" s="242"/>
      <c r="F40" s="12" t="s">
        <v>61</v>
      </c>
      <c r="G40" s="276" t="s">
        <v>72</v>
      </c>
      <c r="H40" s="349"/>
      <c r="I40" s="39">
        <v>0.08</v>
      </c>
      <c r="J40" s="40">
        <v>1</v>
      </c>
      <c r="K40" s="41" t="s">
        <v>79</v>
      </c>
      <c r="L40" s="44"/>
      <c r="M40" s="42"/>
      <c r="N40" s="42"/>
      <c r="O40" s="42"/>
      <c r="P40" s="42"/>
      <c r="Q40" s="42"/>
      <c r="R40" s="42"/>
      <c r="S40" s="42">
        <v>0.08</v>
      </c>
      <c r="T40" s="42"/>
      <c r="U40" s="42"/>
      <c r="V40" s="42"/>
      <c r="W40" s="43"/>
      <c r="X40" s="104"/>
    </row>
    <row r="41" spans="1:24" ht="25.5" customHeight="1" thickBot="1" x14ac:dyDescent="0.3">
      <c r="A41" s="54"/>
      <c r="B41" s="50" t="s">
        <v>19</v>
      </c>
      <c r="C41" s="367" t="s">
        <v>128</v>
      </c>
      <c r="D41" s="367"/>
      <c r="E41" s="367"/>
      <c r="F41" s="367"/>
      <c r="G41" s="367"/>
      <c r="H41" s="367"/>
      <c r="I41" s="367"/>
      <c r="J41" s="367"/>
      <c r="K41" s="367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67"/>
      <c r="W41" s="367"/>
      <c r="X41" s="54"/>
    </row>
    <row r="42" spans="1:24" ht="27" customHeight="1" thickBot="1" x14ac:dyDescent="0.3">
      <c r="A42" s="54"/>
      <c r="B42" s="51"/>
      <c r="C42" s="11" t="s">
        <v>20</v>
      </c>
      <c r="D42" s="350" t="s">
        <v>62</v>
      </c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5"/>
      <c r="X42" s="104"/>
    </row>
    <row r="43" spans="1:24" ht="24" customHeight="1" thickBot="1" x14ac:dyDescent="0.3">
      <c r="A43" s="54"/>
      <c r="B43" s="49"/>
      <c r="C43" s="3"/>
      <c r="D43" s="246" t="s">
        <v>63</v>
      </c>
      <c r="E43" s="248" t="s">
        <v>73</v>
      </c>
      <c r="F43" s="248"/>
      <c r="G43" s="248"/>
      <c r="H43" s="249"/>
      <c r="I43" s="252" t="s">
        <v>48</v>
      </c>
      <c r="J43" s="253"/>
      <c r="K43" s="254"/>
      <c r="L43" s="235" t="s">
        <v>94</v>
      </c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6"/>
      <c r="X43" s="104"/>
    </row>
    <row r="44" spans="1:24" ht="9.75" customHeight="1" thickBot="1" x14ac:dyDescent="0.3">
      <c r="A44" s="54"/>
      <c r="B44" s="49"/>
      <c r="C44" s="3"/>
      <c r="D44" s="247"/>
      <c r="E44" s="250"/>
      <c r="F44" s="250"/>
      <c r="G44" s="250"/>
      <c r="H44" s="251"/>
      <c r="I44" s="257" t="s">
        <v>49</v>
      </c>
      <c r="J44" s="258"/>
      <c r="K44" s="259"/>
      <c r="L44" s="334"/>
      <c r="M44" s="332"/>
      <c r="N44" s="332"/>
      <c r="O44" s="332"/>
      <c r="P44" s="239">
        <v>300</v>
      </c>
      <c r="Q44" s="239"/>
      <c r="R44" s="239"/>
      <c r="S44" s="239">
        <v>400</v>
      </c>
      <c r="T44" s="239"/>
      <c r="U44" s="239"/>
      <c r="V44" s="239"/>
      <c r="W44" s="347">
        <v>500</v>
      </c>
      <c r="X44" s="104"/>
    </row>
    <row r="45" spans="1:24" ht="18" customHeight="1" thickBot="1" x14ac:dyDescent="0.3">
      <c r="A45" s="54"/>
      <c r="B45" s="49"/>
      <c r="C45" s="3"/>
      <c r="D45" s="247"/>
      <c r="E45" s="250"/>
      <c r="F45" s="250"/>
      <c r="G45" s="250"/>
      <c r="H45" s="251"/>
      <c r="I45" s="29">
        <v>1200</v>
      </c>
      <c r="J45" s="321" t="s">
        <v>12</v>
      </c>
      <c r="K45" s="322"/>
      <c r="L45" s="335"/>
      <c r="M45" s="333"/>
      <c r="N45" s="333"/>
      <c r="O45" s="333"/>
      <c r="P45" s="240"/>
      <c r="Q45" s="240"/>
      <c r="R45" s="240"/>
      <c r="S45" s="240"/>
      <c r="T45" s="240"/>
      <c r="U45" s="240"/>
      <c r="V45" s="240"/>
      <c r="W45" s="348"/>
      <c r="X45" s="105"/>
    </row>
    <row r="46" spans="1:24" ht="35.25" customHeight="1" thickBot="1" x14ac:dyDescent="0.3">
      <c r="A46" s="54"/>
      <c r="B46" s="49"/>
      <c r="C46" s="3"/>
      <c r="D46" s="6"/>
      <c r="E46" s="241" t="s">
        <v>85</v>
      </c>
      <c r="F46" s="263" t="s">
        <v>93</v>
      </c>
      <c r="G46" s="264"/>
      <c r="H46" s="360"/>
      <c r="I46" s="30">
        <v>0.04</v>
      </c>
      <c r="J46" s="315" t="s">
        <v>122</v>
      </c>
      <c r="K46" s="316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38"/>
      <c r="X46" s="103">
        <v>254</v>
      </c>
    </row>
    <row r="47" spans="1:24" ht="24" customHeight="1" x14ac:dyDescent="0.25">
      <c r="A47" s="54"/>
      <c r="B47" s="49"/>
      <c r="C47" s="3"/>
      <c r="D47" s="3"/>
      <c r="E47" s="262"/>
      <c r="F47" s="73" t="s">
        <v>88</v>
      </c>
      <c r="G47" s="109" t="s">
        <v>124</v>
      </c>
      <c r="H47" s="107" t="s">
        <v>83</v>
      </c>
      <c r="I47" s="93">
        <f>SUM(L47:W47)</f>
        <v>5.0000000000000001E-3</v>
      </c>
      <c r="J47" s="23">
        <v>3</v>
      </c>
      <c r="K47" s="58" t="s">
        <v>82</v>
      </c>
      <c r="L47" s="97"/>
      <c r="M47" s="95"/>
      <c r="N47" s="95">
        <v>2.5000000000000001E-3</v>
      </c>
      <c r="O47" s="95"/>
      <c r="P47" s="95"/>
      <c r="Q47" s="95"/>
      <c r="R47" s="95"/>
      <c r="S47" s="95"/>
      <c r="T47" s="95">
        <v>2.5000000000000001E-3</v>
      </c>
      <c r="U47" s="95"/>
      <c r="V47" s="95"/>
      <c r="W47" s="98"/>
      <c r="X47" s="54"/>
    </row>
    <row r="48" spans="1:24" ht="24" customHeight="1" x14ac:dyDescent="0.25">
      <c r="A48" s="54"/>
      <c r="B48" s="49"/>
      <c r="C48" s="3"/>
      <c r="D48" s="3"/>
      <c r="E48" s="67"/>
      <c r="F48" s="12" t="s">
        <v>89</v>
      </c>
      <c r="G48" s="108" t="s">
        <v>124</v>
      </c>
      <c r="H48" s="106" t="s">
        <v>95</v>
      </c>
      <c r="I48" s="94">
        <f>SUM(L48:W48)</f>
        <v>5.0000000000000001E-3</v>
      </c>
      <c r="J48" s="68">
        <v>2</v>
      </c>
      <c r="K48" s="69" t="s">
        <v>99</v>
      </c>
      <c r="L48" s="99"/>
      <c r="M48" s="100"/>
      <c r="N48" s="96"/>
      <c r="O48" s="96"/>
      <c r="P48" s="96"/>
      <c r="Q48" s="96">
        <v>2.5000000000000001E-3</v>
      </c>
      <c r="R48" s="96"/>
      <c r="S48" s="96"/>
      <c r="T48" s="96">
        <v>2.5000000000000001E-3</v>
      </c>
      <c r="U48" s="100"/>
      <c r="V48" s="96"/>
      <c r="W48" s="101"/>
      <c r="X48" s="54"/>
    </row>
    <row r="49" spans="1:64" ht="24.75" customHeight="1" x14ac:dyDescent="0.25">
      <c r="A49" s="54"/>
      <c r="B49" s="49"/>
      <c r="C49" s="3"/>
      <c r="D49" s="3"/>
      <c r="E49" s="67"/>
      <c r="F49" s="12" t="s">
        <v>114</v>
      </c>
      <c r="G49" s="108" t="s">
        <v>124</v>
      </c>
      <c r="H49" s="107" t="s">
        <v>117</v>
      </c>
      <c r="I49" s="94">
        <f t="shared" ref="I49:I52" si="3">SUM(L49:W49)</f>
        <v>0</v>
      </c>
      <c r="J49" s="74"/>
      <c r="K49" s="75"/>
      <c r="L49" s="102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101"/>
      <c r="X49" s="54"/>
    </row>
    <row r="50" spans="1:64" ht="24.75" customHeight="1" x14ac:dyDescent="0.25">
      <c r="A50" s="54"/>
      <c r="B50" s="49"/>
      <c r="C50" s="3"/>
      <c r="D50" s="3"/>
      <c r="E50" s="67"/>
      <c r="F50" s="12" t="s">
        <v>115</v>
      </c>
      <c r="G50" s="108" t="s">
        <v>124</v>
      </c>
      <c r="H50" s="107" t="s">
        <v>118</v>
      </c>
      <c r="I50" s="94">
        <f t="shared" si="3"/>
        <v>0</v>
      </c>
      <c r="J50" s="74"/>
      <c r="K50" s="75"/>
      <c r="L50" s="102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101"/>
      <c r="X50" s="54"/>
    </row>
    <row r="51" spans="1:64" ht="24.75" customHeight="1" x14ac:dyDescent="0.25">
      <c r="A51" s="54"/>
      <c r="B51" s="49"/>
      <c r="C51" s="3"/>
      <c r="D51" s="3"/>
      <c r="E51" s="67"/>
      <c r="F51" s="12" t="s">
        <v>116</v>
      </c>
      <c r="G51" s="108" t="s">
        <v>124</v>
      </c>
      <c r="H51" s="107" t="s">
        <v>119</v>
      </c>
      <c r="I51" s="94">
        <f t="shared" si="3"/>
        <v>0</v>
      </c>
      <c r="J51" s="74"/>
      <c r="K51" s="75"/>
      <c r="L51" s="102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101"/>
      <c r="X51" s="54"/>
    </row>
    <row r="52" spans="1:64" ht="24.75" customHeight="1" thickBot="1" x14ac:dyDescent="0.3">
      <c r="A52" s="54"/>
      <c r="B52" s="49"/>
      <c r="C52" s="3"/>
      <c r="D52" s="3"/>
      <c r="E52" s="67"/>
      <c r="F52" s="12" t="s">
        <v>121</v>
      </c>
      <c r="G52" s="108" t="s">
        <v>124</v>
      </c>
      <c r="H52" s="107" t="s">
        <v>120</v>
      </c>
      <c r="I52" s="94">
        <f t="shared" si="3"/>
        <v>0</v>
      </c>
      <c r="J52" s="74"/>
      <c r="K52" s="75"/>
      <c r="L52" s="102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101"/>
      <c r="X52" s="54"/>
    </row>
    <row r="53" spans="1:64" ht="35.25" customHeight="1" thickBot="1" x14ac:dyDescent="0.3">
      <c r="A53" s="54"/>
      <c r="B53" s="49"/>
      <c r="C53" s="3"/>
      <c r="D53" s="3"/>
      <c r="E53" s="241" t="s">
        <v>84</v>
      </c>
      <c r="F53" s="361" t="s">
        <v>86</v>
      </c>
      <c r="G53" s="362"/>
      <c r="H53" s="361"/>
      <c r="I53" s="207">
        <f>I54+I63</f>
        <v>0.03</v>
      </c>
      <c r="J53" s="219" t="s">
        <v>103</v>
      </c>
      <c r="K53" s="220"/>
      <c r="L53" s="224"/>
      <c r="M53" s="224"/>
      <c r="N53" s="224"/>
      <c r="O53" s="224">
        <v>2.5000000000000001E-4</v>
      </c>
      <c r="P53" s="224">
        <v>6.2500000000000003E-3</v>
      </c>
      <c r="Q53" s="224"/>
      <c r="R53" s="224"/>
      <c r="S53" s="224">
        <v>6.0000000000000001E-3</v>
      </c>
      <c r="T53" s="224"/>
      <c r="U53" s="224"/>
      <c r="V53" s="224"/>
      <c r="W53" s="225">
        <v>8.0000000000000002E-3</v>
      </c>
      <c r="X53" s="103">
        <v>5900</v>
      </c>
    </row>
    <row r="54" spans="1:64" s="48" customFormat="1" ht="26.25" customHeight="1" thickBot="1" x14ac:dyDescent="0.3">
      <c r="A54" s="55"/>
      <c r="B54" s="49"/>
      <c r="C54" s="3"/>
      <c r="D54" s="3"/>
      <c r="E54" s="262"/>
      <c r="F54" s="82" t="s">
        <v>87</v>
      </c>
      <c r="G54" s="363" t="s">
        <v>76</v>
      </c>
      <c r="H54" s="364"/>
      <c r="I54" s="205">
        <f>I55+I56</f>
        <v>0.02</v>
      </c>
      <c r="J54" s="83"/>
      <c r="K54" s="84"/>
      <c r="L54" s="204">
        <f>L55+L56</f>
        <v>0</v>
      </c>
      <c r="M54" s="204">
        <f t="shared" ref="M54:W54" si="4">M55+M56</f>
        <v>0</v>
      </c>
      <c r="N54" s="204">
        <f t="shared" si="4"/>
        <v>0</v>
      </c>
      <c r="O54" s="204">
        <f t="shared" si="4"/>
        <v>0</v>
      </c>
      <c r="P54" s="223">
        <f t="shared" si="4"/>
        <v>6.0000000000000001E-3</v>
      </c>
      <c r="Q54" s="204">
        <f t="shared" si="4"/>
        <v>0</v>
      </c>
      <c r="R54" s="204">
        <f t="shared" si="4"/>
        <v>0</v>
      </c>
      <c r="S54" s="223">
        <f>S55+S56</f>
        <v>6.0000000000000001E-3</v>
      </c>
      <c r="T54" s="204">
        <f t="shared" si="4"/>
        <v>0</v>
      </c>
      <c r="U54" s="204">
        <f t="shared" si="4"/>
        <v>0</v>
      </c>
      <c r="V54" s="204">
        <f t="shared" si="4"/>
        <v>0</v>
      </c>
      <c r="W54" s="223">
        <f t="shared" si="4"/>
        <v>8.0000000000000002E-3</v>
      </c>
      <c r="X54" s="178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</row>
    <row r="55" spans="1:64" s="48" customFormat="1" ht="26.25" customHeight="1" thickBot="1" x14ac:dyDescent="0.3">
      <c r="A55" s="60"/>
      <c r="B55" s="49"/>
      <c r="C55" s="3"/>
      <c r="D55" s="3"/>
      <c r="E55" s="262"/>
      <c r="F55" s="79"/>
      <c r="G55" s="91" t="s">
        <v>104</v>
      </c>
      <c r="H55" s="92" t="s">
        <v>111</v>
      </c>
      <c r="I55" s="89">
        <f>SUM(L55:W55)</f>
        <v>0</v>
      </c>
      <c r="J55" s="80"/>
      <c r="K55" s="81"/>
      <c r="L55" s="44"/>
      <c r="M55" s="42"/>
      <c r="N55" s="42"/>
      <c r="O55" s="42"/>
      <c r="P55" s="202"/>
      <c r="Q55" s="42"/>
      <c r="R55" s="42"/>
      <c r="S55" s="202"/>
      <c r="T55" s="42"/>
      <c r="U55" s="42"/>
      <c r="V55" s="42"/>
      <c r="W55" s="202"/>
      <c r="X55" s="54"/>
      <c r="Y55" s="116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</row>
    <row r="56" spans="1:64" s="48" customFormat="1" ht="26.25" customHeight="1" thickBot="1" x14ac:dyDescent="0.3">
      <c r="A56" s="60"/>
      <c r="B56" s="49"/>
      <c r="C56" s="3"/>
      <c r="D56" s="3"/>
      <c r="E56" s="262"/>
      <c r="F56" s="79"/>
      <c r="G56" s="91" t="s">
        <v>104</v>
      </c>
      <c r="H56" s="92" t="s">
        <v>112</v>
      </c>
      <c r="I56" s="90">
        <f>SUM(L56:W56)</f>
        <v>0.02</v>
      </c>
      <c r="J56" s="80">
        <v>3</v>
      </c>
      <c r="K56" s="81" t="s">
        <v>79</v>
      </c>
      <c r="L56" s="203"/>
      <c r="M56" s="203"/>
      <c r="N56" s="203"/>
      <c r="O56" s="203"/>
      <c r="P56" s="203">
        <v>6.0000000000000001E-3</v>
      </c>
      <c r="Q56" s="203"/>
      <c r="R56" s="203"/>
      <c r="S56" s="203">
        <v>6.0000000000000001E-3</v>
      </c>
      <c r="T56" s="203"/>
      <c r="U56" s="203"/>
      <c r="V56" s="203"/>
      <c r="W56" s="203">
        <v>8.0000000000000002E-3</v>
      </c>
      <c r="X56" s="178"/>
      <c r="Y56" s="11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</row>
    <row r="57" spans="1:64" s="48" customFormat="1" ht="26.25" customHeight="1" x14ac:dyDescent="0.25">
      <c r="A57" s="60"/>
      <c r="B57" s="49"/>
      <c r="C57" s="3"/>
      <c r="D57" s="3"/>
      <c r="E57" s="262"/>
      <c r="F57" s="179"/>
      <c r="G57" s="226"/>
      <c r="H57" s="227"/>
      <c r="I57" s="228"/>
      <c r="J57" s="40"/>
      <c r="K57" s="181"/>
      <c r="L57" s="203">
        <f>SUM(L58:L62)</f>
        <v>0</v>
      </c>
      <c r="M57" s="203">
        <f t="shared" ref="M57:W57" si="5">SUM(M58:M62)</f>
        <v>0</v>
      </c>
      <c r="N57" s="203">
        <f t="shared" si="5"/>
        <v>0</v>
      </c>
      <c r="O57" s="203">
        <f t="shared" si="5"/>
        <v>0</v>
      </c>
      <c r="P57" s="203">
        <f t="shared" si="5"/>
        <v>1.4E-3</v>
      </c>
      <c r="Q57" s="203">
        <f t="shared" si="5"/>
        <v>1.4700000000000001E-2</v>
      </c>
      <c r="R57" s="203">
        <f t="shared" si="5"/>
        <v>0</v>
      </c>
      <c r="S57" s="203">
        <f t="shared" si="5"/>
        <v>4.0000000000000001E-3</v>
      </c>
      <c r="T57" s="203">
        <f t="shared" si="5"/>
        <v>2.5000000000000001E-3</v>
      </c>
      <c r="U57" s="203">
        <f t="shared" si="5"/>
        <v>1.5E-3</v>
      </c>
      <c r="V57" s="203">
        <f t="shared" si="5"/>
        <v>2.8E-3</v>
      </c>
      <c r="W57" s="203">
        <f t="shared" si="5"/>
        <v>5.9999999999999995E-4</v>
      </c>
      <c r="X57" s="178"/>
      <c r="Y57" s="116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64" s="48" customFormat="1" ht="26.25" customHeight="1" x14ac:dyDescent="0.25">
      <c r="A58" s="60"/>
      <c r="B58" s="49"/>
      <c r="C58" s="3"/>
      <c r="D58" s="3"/>
      <c r="E58" s="262"/>
      <c r="F58" s="73"/>
      <c r="G58" s="85" t="s">
        <v>104</v>
      </c>
      <c r="H58" s="86" t="s">
        <v>105</v>
      </c>
      <c r="I58" s="89">
        <f>SUM(L58:W58)</f>
        <v>6.0000000000000001E-3</v>
      </c>
      <c r="J58" s="74">
        <v>11</v>
      </c>
      <c r="K58" s="69" t="s">
        <v>109</v>
      </c>
      <c r="L58" s="102"/>
      <c r="M58" s="96"/>
      <c r="N58" s="96"/>
      <c r="O58" s="120"/>
      <c r="P58" s="120"/>
      <c r="Q58" s="120">
        <v>2E-3</v>
      </c>
      <c r="R58" s="121"/>
      <c r="S58" s="120">
        <v>2E-3</v>
      </c>
      <c r="T58" s="121"/>
      <c r="U58" s="121"/>
      <c r="V58" s="120">
        <v>2E-3</v>
      </c>
      <c r="W58" s="122"/>
      <c r="X58" s="54"/>
      <c r="Y58" s="119">
        <f t="shared" ref="Y58:Y61" si="6">SUM(L58:W58)</f>
        <v>6.0000000000000001E-3</v>
      </c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64" s="48" customFormat="1" ht="26.25" customHeight="1" x14ac:dyDescent="0.25">
      <c r="A59" s="60"/>
      <c r="B59" s="49"/>
      <c r="C59" s="3"/>
      <c r="D59" s="3"/>
      <c r="E59" s="262"/>
      <c r="F59" s="70"/>
      <c r="G59" s="76" t="s">
        <v>104</v>
      </c>
      <c r="H59" s="78" t="s">
        <v>106</v>
      </c>
      <c r="I59" s="89">
        <f t="shared" ref="I59:I62" si="7">SUM(L59:W59)</f>
        <v>2E-3</v>
      </c>
      <c r="J59" s="71">
        <v>5</v>
      </c>
      <c r="K59" s="69" t="s">
        <v>109</v>
      </c>
      <c r="L59" s="117"/>
      <c r="M59" s="118"/>
      <c r="N59" s="118"/>
      <c r="O59" s="123"/>
      <c r="P59" s="124"/>
      <c r="Q59" s="124"/>
      <c r="R59" s="124"/>
      <c r="S59" s="124">
        <v>1.4E-3</v>
      </c>
      <c r="T59" s="124"/>
      <c r="U59" s="124"/>
      <c r="V59" s="124"/>
      <c r="W59" s="120">
        <v>5.9999999999999995E-4</v>
      </c>
      <c r="X59" s="54"/>
      <c r="Y59" s="119">
        <f t="shared" si="6"/>
        <v>2E-3</v>
      </c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64" s="48" customFormat="1" ht="26.25" customHeight="1" x14ac:dyDescent="0.25">
      <c r="A60" s="60"/>
      <c r="B60" s="49"/>
      <c r="C60" s="3"/>
      <c r="D60" s="3"/>
      <c r="E60" s="262"/>
      <c r="F60" s="12"/>
      <c r="G60" s="76" t="s">
        <v>104</v>
      </c>
      <c r="H60" s="78" t="s">
        <v>107</v>
      </c>
      <c r="I60" s="89">
        <f t="shared" si="7"/>
        <v>8.0000000000000002E-3</v>
      </c>
      <c r="J60" s="68">
        <v>9</v>
      </c>
      <c r="K60" s="69" t="s">
        <v>109</v>
      </c>
      <c r="L60" s="99"/>
      <c r="M60" s="100"/>
      <c r="N60" s="100"/>
      <c r="O60" s="124"/>
      <c r="P60" s="124"/>
      <c r="Q60" s="124">
        <v>6.4999999999999997E-3</v>
      </c>
      <c r="R60" s="124"/>
      <c r="S60" s="124"/>
      <c r="T60" s="124"/>
      <c r="U60" s="124">
        <v>1.5E-3</v>
      </c>
      <c r="V60" s="124"/>
      <c r="W60" s="125"/>
      <c r="X60" s="54"/>
      <c r="Y60" s="119">
        <f t="shared" si="6"/>
        <v>8.0000000000000002E-3</v>
      </c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1" spans="1:64" s="48" customFormat="1" ht="26.25" customHeight="1" x14ac:dyDescent="0.25">
      <c r="A61" s="60"/>
      <c r="B61" s="49"/>
      <c r="C61" s="3"/>
      <c r="D61" s="3"/>
      <c r="E61" s="262"/>
      <c r="F61" s="73"/>
      <c r="G61" s="76" t="s">
        <v>104</v>
      </c>
      <c r="H61" s="78" t="s">
        <v>108</v>
      </c>
      <c r="I61" s="89">
        <f t="shared" si="7"/>
        <v>2E-3</v>
      </c>
      <c r="J61" s="74">
        <v>9</v>
      </c>
      <c r="K61" s="69" t="s">
        <v>109</v>
      </c>
      <c r="L61" s="102"/>
      <c r="M61" s="96"/>
      <c r="N61" s="96"/>
      <c r="O61" s="120"/>
      <c r="P61" s="120">
        <v>1.4E-3</v>
      </c>
      <c r="Q61" s="120"/>
      <c r="R61" s="120"/>
      <c r="S61" s="120">
        <v>5.9999999999999995E-4</v>
      </c>
      <c r="T61" s="120"/>
      <c r="U61" s="120"/>
      <c r="V61" s="120"/>
      <c r="W61" s="122"/>
      <c r="X61" s="54"/>
      <c r="Y61" s="119">
        <f t="shared" si="6"/>
        <v>2E-3</v>
      </c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64" s="48" customFormat="1" ht="26.25" customHeight="1" thickBot="1" x14ac:dyDescent="0.3">
      <c r="A62" s="60"/>
      <c r="B62" s="49"/>
      <c r="C62" s="3"/>
      <c r="D62" s="3"/>
      <c r="E62" s="262"/>
      <c r="F62" s="179"/>
      <c r="G62" s="184" t="s">
        <v>104</v>
      </c>
      <c r="H62" s="185" t="s">
        <v>125</v>
      </c>
      <c r="I62" s="89">
        <f t="shared" si="7"/>
        <v>9.4999999999999998E-3</v>
      </c>
      <c r="J62" s="71">
        <v>61</v>
      </c>
      <c r="K62" s="72" t="s">
        <v>109</v>
      </c>
      <c r="L62" s="117"/>
      <c r="M62" s="118"/>
      <c r="N62" s="118"/>
      <c r="O62" s="123"/>
      <c r="P62" s="123"/>
      <c r="Q62" s="123">
        <v>6.1999999999999998E-3</v>
      </c>
      <c r="R62" s="123"/>
      <c r="S62" s="123"/>
      <c r="T62" s="123">
        <v>2.5000000000000001E-3</v>
      </c>
      <c r="U62" s="123"/>
      <c r="V62" s="123">
        <v>8.0000000000000004E-4</v>
      </c>
      <c r="W62" s="186"/>
      <c r="X62" s="54"/>
      <c r="Y62" s="119">
        <f>SUM(L62:W62)</f>
        <v>9.4999999999999998E-3</v>
      </c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64" s="48" customFormat="1" ht="26.25" customHeight="1" thickBot="1" x14ac:dyDescent="0.3">
      <c r="A63" s="60"/>
      <c r="B63" s="49"/>
      <c r="C63" s="3"/>
      <c r="D63" s="3"/>
      <c r="E63" s="242"/>
      <c r="F63" s="79" t="s">
        <v>97</v>
      </c>
      <c r="G63" s="365" t="s">
        <v>98</v>
      </c>
      <c r="H63" s="365"/>
      <c r="I63" s="206">
        <f>I64+I66+I67</f>
        <v>0.01</v>
      </c>
      <c r="J63" s="187">
        <v>3</v>
      </c>
      <c r="K63" s="46" t="s">
        <v>79</v>
      </c>
      <c r="L63" s="188"/>
      <c r="M63" s="188"/>
      <c r="N63" s="188"/>
      <c r="O63" s="188">
        <f t="shared" ref="O63:P63" si="8">SUM(O64:O67)</f>
        <v>5.0000000000000001E-3</v>
      </c>
      <c r="P63" s="188">
        <f t="shared" si="8"/>
        <v>5.0000000000000001E-3</v>
      </c>
      <c r="Q63" s="188"/>
      <c r="R63" s="188"/>
      <c r="S63" s="188"/>
      <c r="T63" s="188"/>
      <c r="U63" s="188"/>
      <c r="V63" s="188"/>
      <c r="W63" s="189">
        <f>SUM(W64:W67)</f>
        <v>5.0000000000000001E-3</v>
      </c>
      <c r="X63" s="178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64" s="48" customFormat="1" ht="26.25" customHeight="1" x14ac:dyDescent="0.25">
      <c r="A64" s="60"/>
      <c r="B64" s="49"/>
      <c r="C64" s="3"/>
      <c r="D64" s="3"/>
      <c r="E64" s="262"/>
      <c r="F64" s="179"/>
      <c r="G64" s="85" t="s">
        <v>104</v>
      </c>
      <c r="H64" s="180" t="s">
        <v>111</v>
      </c>
      <c r="I64" s="208">
        <f>SUM(L64:W64)</f>
        <v>5.0000000000000001E-3</v>
      </c>
      <c r="J64" s="40"/>
      <c r="K64" s="181"/>
      <c r="L64" s="44"/>
      <c r="M64" s="42"/>
      <c r="N64" s="42"/>
      <c r="O64" s="221">
        <f>O65</f>
        <v>2.5000000000000001E-3</v>
      </c>
      <c r="P64" s="221">
        <f>P65</f>
        <v>2.5000000000000001E-3</v>
      </c>
      <c r="Q64" s="42"/>
      <c r="R64" s="42"/>
      <c r="S64" s="42"/>
      <c r="T64" s="42"/>
      <c r="U64" s="42"/>
      <c r="V64" s="42"/>
      <c r="W64" s="221"/>
      <c r="X64" s="5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48" customFormat="1" ht="26.25" customHeight="1" thickBot="1" x14ac:dyDescent="0.3">
      <c r="A65" s="60"/>
      <c r="B65" s="49"/>
      <c r="C65" s="3"/>
      <c r="D65" s="3"/>
      <c r="E65" s="262"/>
      <c r="F65" s="12"/>
      <c r="G65" s="76" t="s">
        <v>104</v>
      </c>
      <c r="H65" s="77" t="s">
        <v>110</v>
      </c>
      <c r="I65" s="88"/>
      <c r="J65" s="68">
        <v>3</v>
      </c>
      <c r="K65" s="69" t="s">
        <v>109</v>
      </c>
      <c r="L65" s="34"/>
      <c r="M65" s="13"/>
      <c r="N65" s="13"/>
      <c r="O65" s="100">
        <v>2.5000000000000001E-3</v>
      </c>
      <c r="P65" s="100">
        <v>2.5000000000000001E-3</v>
      </c>
      <c r="Q65" s="13"/>
      <c r="R65" s="13"/>
      <c r="S65" s="13"/>
      <c r="T65" s="13"/>
      <c r="U65" s="13"/>
      <c r="V65" s="13"/>
      <c r="W65" s="13"/>
      <c r="X65" s="54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48" customFormat="1" ht="26.25" customHeight="1" x14ac:dyDescent="0.25">
      <c r="A66" s="60"/>
      <c r="B66" s="49"/>
      <c r="C66" s="3"/>
      <c r="D66" s="3"/>
      <c r="E66" s="262"/>
      <c r="F66" s="179"/>
      <c r="G66" s="184" t="s">
        <v>104</v>
      </c>
      <c r="H66" s="190" t="s">
        <v>113</v>
      </c>
      <c r="I66" s="208">
        <f>SUM(L66:W66)</f>
        <v>2.5000000000000001E-3</v>
      </c>
      <c r="J66" s="40">
        <v>1</v>
      </c>
      <c r="K66" s="181" t="s">
        <v>79</v>
      </c>
      <c r="L66" s="44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191">
        <v>2.5000000000000001E-3</v>
      </c>
      <c r="X66" s="54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64" s="48" customFormat="1" ht="26.25" customHeight="1" thickBot="1" x14ac:dyDescent="0.3">
      <c r="A67" s="60"/>
      <c r="B67" s="49"/>
      <c r="C67" s="3"/>
      <c r="D67" s="3"/>
      <c r="E67" s="366"/>
      <c r="F67" s="182"/>
      <c r="G67" s="76" t="s">
        <v>104</v>
      </c>
      <c r="H67" s="175" t="s">
        <v>136</v>
      </c>
      <c r="I67" s="209">
        <f>SUM(L67:W67)</f>
        <v>2.5000000000000001E-3</v>
      </c>
      <c r="J67" s="183">
        <v>1</v>
      </c>
      <c r="K67" s="13" t="s">
        <v>79</v>
      </c>
      <c r="L67" s="13"/>
      <c r="M67" s="13"/>
      <c r="N67" s="100"/>
      <c r="O67" s="100"/>
      <c r="P67" s="100"/>
      <c r="Q67" s="100"/>
      <c r="R67" s="13"/>
      <c r="S67" s="13"/>
      <c r="T67" s="13"/>
      <c r="U67" s="13"/>
      <c r="V67" s="13"/>
      <c r="W67" s="191">
        <v>2.5000000000000001E-3</v>
      </c>
      <c r="X67" s="192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9" spans="1:64" x14ac:dyDescent="0.25">
      <c r="L69" s="87">
        <f t="shared" ref="L69:W69" si="9">SUM(L54:L67)</f>
        <v>0</v>
      </c>
      <c r="M69" s="87">
        <f t="shared" si="9"/>
        <v>0</v>
      </c>
      <c r="N69" s="87">
        <f t="shared" si="9"/>
        <v>0</v>
      </c>
      <c r="O69" s="87">
        <f t="shared" si="9"/>
        <v>0.01</v>
      </c>
      <c r="P69" s="87">
        <f t="shared" si="9"/>
        <v>2.4799999999999999E-2</v>
      </c>
      <c r="Q69" s="87">
        <f t="shared" si="9"/>
        <v>2.9399999999999999E-2</v>
      </c>
      <c r="R69" s="87">
        <f t="shared" si="9"/>
        <v>0</v>
      </c>
      <c r="S69" s="87">
        <f t="shared" si="9"/>
        <v>0.02</v>
      </c>
      <c r="T69" s="87">
        <f t="shared" si="9"/>
        <v>5.0000000000000001E-3</v>
      </c>
      <c r="U69" s="87">
        <f t="shared" si="9"/>
        <v>3.0000000000000001E-3</v>
      </c>
      <c r="V69" s="87">
        <f t="shared" si="9"/>
        <v>5.6000000000000008E-3</v>
      </c>
      <c r="W69" s="87">
        <f t="shared" si="9"/>
        <v>2.7199999999999998E-2</v>
      </c>
      <c r="X69" s="87"/>
    </row>
  </sheetData>
  <mergeCells count="154">
    <mergeCell ref="X6:X8"/>
    <mergeCell ref="X9:X13"/>
    <mergeCell ref="F53:H53"/>
    <mergeCell ref="G54:H54"/>
    <mergeCell ref="G63:H63"/>
    <mergeCell ref="U44:U45"/>
    <mergeCell ref="V44:V45"/>
    <mergeCell ref="W44:W45"/>
    <mergeCell ref="J45:K45"/>
    <mergeCell ref="N7:N8"/>
    <mergeCell ref="O7:O8"/>
    <mergeCell ref="P7:P8"/>
    <mergeCell ref="Q7:Q8"/>
    <mergeCell ref="R7:R8"/>
    <mergeCell ref="D10:W10"/>
    <mergeCell ref="D11:D13"/>
    <mergeCell ref="C9:W9"/>
    <mergeCell ref="E53:E67"/>
    <mergeCell ref="C41:W41"/>
    <mergeCell ref="D42:W42"/>
    <mergeCell ref="D43:D45"/>
    <mergeCell ref="E43:H45"/>
    <mergeCell ref="I43:K43"/>
    <mergeCell ref="L43:W43"/>
    <mergeCell ref="I44:K44"/>
    <mergeCell ref="L44:L45"/>
    <mergeCell ref="M44:M45"/>
    <mergeCell ref="N44:N45"/>
    <mergeCell ref="E46:E47"/>
    <mergeCell ref="F46:H46"/>
    <mergeCell ref="J46:W46"/>
    <mergeCell ref="O44:O45"/>
    <mergeCell ref="P44:P45"/>
    <mergeCell ref="Q44:Q45"/>
    <mergeCell ref="R44:R45"/>
    <mergeCell ref="S44:S45"/>
    <mergeCell ref="T44:T45"/>
    <mergeCell ref="E38:E40"/>
    <mergeCell ref="F38:H38"/>
    <mergeCell ref="J38:W38"/>
    <mergeCell ref="G39:H39"/>
    <mergeCell ref="G40:H40"/>
    <mergeCell ref="Q36:Q37"/>
    <mergeCell ref="R36:R37"/>
    <mergeCell ref="S36:S37"/>
    <mergeCell ref="T36:T37"/>
    <mergeCell ref="U36:U37"/>
    <mergeCell ref="V36:V37"/>
    <mergeCell ref="D35:D37"/>
    <mergeCell ref="E35:H37"/>
    <mergeCell ref="I35:K35"/>
    <mergeCell ref="L35:W35"/>
    <mergeCell ref="I36:K36"/>
    <mergeCell ref="L36:L37"/>
    <mergeCell ref="M36:M37"/>
    <mergeCell ref="N36:N37"/>
    <mergeCell ref="O36:O37"/>
    <mergeCell ref="P36:P37"/>
    <mergeCell ref="W36:W37"/>
    <mergeCell ref="J37:K37"/>
    <mergeCell ref="E32:E34"/>
    <mergeCell ref="F32:H32"/>
    <mergeCell ref="J32:W32"/>
    <mergeCell ref="G33:H33"/>
    <mergeCell ref="G34:H34"/>
    <mergeCell ref="R30:R31"/>
    <mergeCell ref="S30:S31"/>
    <mergeCell ref="T30:T31"/>
    <mergeCell ref="U30:U31"/>
    <mergeCell ref="V30:V31"/>
    <mergeCell ref="W30:W31"/>
    <mergeCell ref="L30:L31"/>
    <mergeCell ref="M30:M31"/>
    <mergeCell ref="N30:N31"/>
    <mergeCell ref="O30:O31"/>
    <mergeCell ref="P30:P31"/>
    <mergeCell ref="Q30:Q31"/>
    <mergeCell ref="E23:E24"/>
    <mergeCell ref="F23:H23"/>
    <mergeCell ref="J23:W23"/>
    <mergeCell ref="G24:H24"/>
    <mergeCell ref="D28:W28"/>
    <mergeCell ref="D29:D31"/>
    <mergeCell ref="E29:H31"/>
    <mergeCell ref="I29:K29"/>
    <mergeCell ref="L29:W29"/>
    <mergeCell ref="I30:K30"/>
    <mergeCell ref="J31:K31"/>
    <mergeCell ref="F24:F27"/>
    <mergeCell ref="E21:E22"/>
    <mergeCell ref="F21:H21"/>
    <mergeCell ref="J21:W21"/>
    <mergeCell ref="G22:H22"/>
    <mergeCell ref="Q19:Q20"/>
    <mergeCell ref="R19:R20"/>
    <mergeCell ref="S19:S20"/>
    <mergeCell ref="T19:T20"/>
    <mergeCell ref="U19:U20"/>
    <mergeCell ref="V19:V20"/>
    <mergeCell ref="D18:D20"/>
    <mergeCell ref="E18:H20"/>
    <mergeCell ref="I18:K18"/>
    <mergeCell ref="L18:W18"/>
    <mergeCell ref="I19:K19"/>
    <mergeCell ref="L19:L20"/>
    <mergeCell ref="M19:M20"/>
    <mergeCell ref="N19:N20"/>
    <mergeCell ref="O19:O20"/>
    <mergeCell ref="P19:P20"/>
    <mergeCell ref="W19:W20"/>
    <mergeCell ref="J20:K20"/>
    <mergeCell ref="E14:E17"/>
    <mergeCell ref="F14:H14"/>
    <mergeCell ref="J14:W14"/>
    <mergeCell ref="G15:H15"/>
    <mergeCell ref="G16:H16"/>
    <mergeCell ref="G17:H17"/>
    <mergeCell ref="P12:P13"/>
    <mergeCell ref="Q12:Q13"/>
    <mergeCell ref="R12:R13"/>
    <mergeCell ref="S12:S13"/>
    <mergeCell ref="T12:T13"/>
    <mergeCell ref="U12:U13"/>
    <mergeCell ref="E11:H13"/>
    <mergeCell ref="I11:K11"/>
    <mergeCell ref="L11:W11"/>
    <mergeCell ref="I12:K12"/>
    <mergeCell ref="L12:L13"/>
    <mergeCell ref="M12:M13"/>
    <mergeCell ref="N12:N13"/>
    <mergeCell ref="O12:O13"/>
    <mergeCell ref="V12:V13"/>
    <mergeCell ref="W12:W13"/>
    <mergeCell ref="J13:K13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S7:S8"/>
    <mergeCell ref="T7:T8"/>
    <mergeCell ref="U7:U8"/>
    <mergeCell ref="V7:V8"/>
    <mergeCell ref="W7:W8"/>
    <mergeCell ref="O6:Q6"/>
    <mergeCell ref="R6:T6"/>
    <mergeCell ref="U6:W6"/>
    <mergeCell ref="L7:L8"/>
    <mergeCell ref="M7:M8"/>
  </mergeCells>
  <conditionalFormatting sqref="Y1:II3">
    <cfRule type="containsText" dxfId="5" priority="3" stopIfTrue="1" operator="containsText" text="Planificación y Desarrollo">
      <formula>NOT(ISERROR(SEARCH("Planificación y Desarrollo",Y1)))</formula>
    </cfRule>
  </conditionalFormatting>
  <conditionalFormatting sqref="A1:D2 A3 C3:D3">
    <cfRule type="containsText" dxfId="4" priority="2" stopIfTrue="1" operator="containsText" text="Planificación y Desarrollo">
      <formula>NOT(ISERROR(SEARCH("Planificación y Desarrollo",A1)))</formula>
    </cfRule>
  </conditionalFormatting>
  <conditionalFormatting sqref="X1:X3">
    <cfRule type="containsText" dxfId="3" priority="1" stopIfTrue="1" operator="containsText" text="Planificación y Desarrollo">
      <formula>NOT(ISERROR(SEARCH("Planificación y Desarrollo",X1)))</formula>
    </cfRule>
  </conditionalFormatting>
  <printOptions horizontalCentered="1"/>
  <pageMargins left="0" right="0" top="0" bottom="0" header="0" footer="0"/>
  <pageSetup scale="73" fitToHeight="0" orientation="landscape" horizontalDpi="300" verticalDpi="300" r:id="rId1"/>
  <headerFooter>
    <oddFooter>&amp;A&amp;RPage &amp;P</oddFooter>
  </headerFooter>
  <rowBreaks count="2" manualBreakCount="2">
    <brk id="27" min="1" max="22" man="1"/>
    <brk id="40" min="1" max="2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"/>
  <sheetViews>
    <sheetView topLeftCell="F7" workbookViewId="0">
      <pane xSplit="4" ySplit="2" topLeftCell="J26" activePane="bottomRight" state="frozen"/>
      <selection activeCell="F7" sqref="F7"/>
      <selection pane="topRight" activeCell="J7" sqref="J7"/>
      <selection pane="bottomLeft" activeCell="F9" sqref="F9"/>
      <selection pane="bottomRight" activeCell="W32" sqref="W32"/>
    </sheetView>
  </sheetViews>
  <sheetFormatPr baseColWidth="10" defaultColWidth="11.42578125" defaultRowHeight="15" x14ac:dyDescent="0.25"/>
  <cols>
    <col min="1" max="1" width="2.42578125" customWidth="1"/>
    <col min="2" max="2" width="6.42578125" customWidth="1"/>
    <col min="3" max="3" width="6.140625" customWidth="1"/>
    <col min="4" max="4" width="6.85546875" customWidth="1"/>
    <col min="5" max="5" width="7" customWidth="1"/>
    <col min="6" max="6" width="7.85546875" customWidth="1"/>
    <col min="7" max="7" width="3" customWidth="1"/>
    <col min="8" max="8" width="25.7109375" customWidth="1"/>
    <col min="9" max="9" width="8.7109375" customWidth="1"/>
    <col min="10" max="10" width="5.140625" customWidth="1"/>
    <col min="11" max="11" width="14.42578125" customWidth="1"/>
    <col min="12" max="23" width="11" bestFit="1" customWidth="1"/>
    <col min="24" max="24" width="11.7109375" customWidth="1"/>
  </cols>
  <sheetData>
    <row r="1" spans="1:65" s="1" customFormat="1" ht="59.25" customHeight="1" x14ac:dyDescent="0.4">
      <c r="A1" s="52"/>
      <c r="B1" s="287" t="s">
        <v>21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</row>
    <row r="2" spans="1:65" s="1" customFormat="1" ht="22.5" customHeight="1" x14ac:dyDescent="0.4">
      <c r="A2" s="53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s="1" customFormat="1" ht="21.75" customHeight="1" x14ac:dyDescent="0.4">
      <c r="A3" s="53"/>
      <c r="B3" s="21" t="s">
        <v>65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</row>
    <row r="4" spans="1:65" ht="15" customHeight="1" thickBot="1" x14ac:dyDescent="0.3">
      <c r="A4" s="54"/>
      <c r="B4" s="21" t="s">
        <v>45</v>
      </c>
    </row>
    <row r="5" spans="1:65" ht="7.5" hidden="1" customHeight="1" thickBot="1" x14ac:dyDescent="0.3">
      <c r="A5" s="54"/>
      <c r="B5" s="20"/>
    </row>
    <row r="6" spans="1:65" ht="21.75" customHeight="1" thickBot="1" x14ac:dyDescent="0.3">
      <c r="A6" s="110"/>
      <c r="B6" s="291" t="s">
        <v>0</v>
      </c>
      <c r="C6" s="291" t="s">
        <v>3</v>
      </c>
      <c r="D6" s="291" t="s">
        <v>2</v>
      </c>
      <c r="E6" s="294" t="s">
        <v>1</v>
      </c>
      <c r="F6" s="303" t="s">
        <v>22</v>
      </c>
      <c r="G6" s="304"/>
      <c r="H6" s="305"/>
      <c r="I6" s="288" t="s">
        <v>54</v>
      </c>
      <c r="J6" s="312" t="s">
        <v>50</v>
      </c>
      <c r="K6" s="300" t="s">
        <v>51</v>
      </c>
      <c r="L6" s="297" t="s">
        <v>28</v>
      </c>
      <c r="M6" s="298"/>
      <c r="N6" s="299"/>
      <c r="O6" s="297" t="s">
        <v>29</v>
      </c>
      <c r="P6" s="298"/>
      <c r="Q6" s="299"/>
      <c r="R6" s="297" t="s">
        <v>30</v>
      </c>
      <c r="S6" s="298"/>
      <c r="T6" s="299"/>
      <c r="U6" s="297" t="s">
        <v>31</v>
      </c>
      <c r="V6" s="298"/>
      <c r="W6" s="299"/>
      <c r="X6" s="341" t="s">
        <v>123</v>
      </c>
    </row>
    <row r="7" spans="1:65" ht="30" customHeight="1" x14ac:dyDescent="0.25">
      <c r="A7" s="110"/>
      <c r="B7" s="292"/>
      <c r="C7" s="292"/>
      <c r="D7" s="292"/>
      <c r="E7" s="295"/>
      <c r="F7" s="306"/>
      <c r="G7" s="307"/>
      <c r="H7" s="308"/>
      <c r="I7" s="289"/>
      <c r="J7" s="313"/>
      <c r="K7" s="301"/>
      <c r="L7" s="237" t="s">
        <v>32</v>
      </c>
      <c r="M7" s="237" t="s">
        <v>33</v>
      </c>
      <c r="N7" s="237" t="s">
        <v>34</v>
      </c>
      <c r="O7" s="237" t="s">
        <v>35</v>
      </c>
      <c r="P7" s="237" t="s">
        <v>36</v>
      </c>
      <c r="Q7" s="237" t="s">
        <v>37</v>
      </c>
      <c r="R7" s="237" t="s">
        <v>38</v>
      </c>
      <c r="S7" s="237" t="s">
        <v>39</v>
      </c>
      <c r="T7" s="237" t="s">
        <v>40</v>
      </c>
      <c r="U7" s="237" t="s">
        <v>41</v>
      </c>
      <c r="V7" s="237" t="s">
        <v>42</v>
      </c>
      <c r="W7" s="237" t="s">
        <v>43</v>
      </c>
      <c r="X7" s="342"/>
    </row>
    <row r="8" spans="1:65" ht="19.5" customHeight="1" thickBot="1" x14ac:dyDescent="0.3">
      <c r="A8" s="110"/>
      <c r="B8" s="293"/>
      <c r="C8" s="293"/>
      <c r="D8" s="293"/>
      <c r="E8" s="296"/>
      <c r="F8" s="309"/>
      <c r="G8" s="310"/>
      <c r="H8" s="311"/>
      <c r="I8" s="290"/>
      <c r="J8" s="314"/>
      <c r="K8" s="302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343"/>
    </row>
    <row r="9" spans="1:65" ht="35.25" customHeight="1" thickBot="1" x14ac:dyDescent="0.3">
      <c r="A9" s="110"/>
      <c r="B9" s="113"/>
      <c r="C9" s="3"/>
      <c r="D9" s="5"/>
      <c r="E9" s="241" t="s">
        <v>4</v>
      </c>
      <c r="F9" s="278" t="s">
        <v>75</v>
      </c>
      <c r="G9" s="279"/>
      <c r="H9" s="279"/>
      <c r="I9" s="30">
        <f>SUM(I10:I12)</f>
        <v>0.4</v>
      </c>
      <c r="J9" s="193" t="s">
        <v>44</v>
      </c>
      <c r="K9" s="194"/>
      <c r="L9" s="199">
        <f>SUM(L10:L12)</f>
        <v>0</v>
      </c>
      <c r="M9" s="199">
        <f t="shared" ref="M9:W9" si="0">SUM(M10:M12)</f>
        <v>0</v>
      </c>
      <c r="N9" s="199">
        <f t="shared" si="0"/>
        <v>0</v>
      </c>
      <c r="O9" s="199">
        <f t="shared" si="0"/>
        <v>0.04</v>
      </c>
      <c r="P9" s="199">
        <f t="shared" si="0"/>
        <v>0</v>
      </c>
      <c r="Q9" s="199">
        <f t="shared" si="0"/>
        <v>0.1</v>
      </c>
      <c r="R9" s="199">
        <f t="shared" si="0"/>
        <v>0</v>
      </c>
      <c r="S9" s="199">
        <f t="shared" si="0"/>
        <v>0.16</v>
      </c>
      <c r="T9" s="199">
        <f t="shared" si="0"/>
        <v>0</v>
      </c>
      <c r="U9" s="199">
        <f t="shared" si="0"/>
        <v>0</v>
      </c>
      <c r="V9" s="199">
        <f t="shared" si="0"/>
        <v>0.1</v>
      </c>
      <c r="W9" s="199">
        <f t="shared" si="0"/>
        <v>0</v>
      </c>
      <c r="X9" s="103">
        <f>SUM(X10:X12)</f>
        <v>0</v>
      </c>
    </row>
    <row r="10" spans="1:65" ht="24" x14ac:dyDescent="0.25">
      <c r="A10" s="110"/>
      <c r="B10" s="113"/>
      <c r="C10" s="3"/>
      <c r="D10" s="3"/>
      <c r="E10" s="242"/>
      <c r="F10" s="4" t="s">
        <v>23</v>
      </c>
      <c r="G10" s="271" t="s">
        <v>24</v>
      </c>
      <c r="H10" s="272"/>
      <c r="I10" s="18">
        <f>SUM(L10:W10)</f>
        <v>0.1</v>
      </c>
      <c r="J10" s="62">
        <f>1</f>
        <v>1</v>
      </c>
      <c r="K10" s="16" t="s">
        <v>26</v>
      </c>
      <c r="L10" s="32"/>
      <c r="M10" s="8"/>
      <c r="N10" s="8"/>
      <c r="O10" s="8"/>
      <c r="P10" s="8"/>
      <c r="Q10" s="8">
        <v>0.1</v>
      </c>
      <c r="R10" s="8"/>
      <c r="S10" s="8"/>
      <c r="T10" s="8"/>
      <c r="U10" s="8"/>
      <c r="V10" s="8"/>
      <c r="W10" s="16"/>
      <c r="X10" s="104"/>
    </row>
    <row r="11" spans="1:65" ht="33.75" x14ac:dyDescent="0.25">
      <c r="A11" s="110"/>
      <c r="B11" s="113"/>
      <c r="C11" s="3"/>
      <c r="D11" s="3"/>
      <c r="E11" s="242"/>
      <c r="F11" s="12" t="s">
        <v>25</v>
      </c>
      <c r="G11" s="276" t="s">
        <v>67</v>
      </c>
      <c r="H11" s="277"/>
      <c r="I11" s="65">
        <f t="shared" ref="I11:I12" si="1">SUM(L11:W11)</f>
        <v>0.2</v>
      </c>
      <c r="J11" s="63">
        <v>1</v>
      </c>
      <c r="K11" s="27" t="s">
        <v>68</v>
      </c>
      <c r="L11" s="34"/>
      <c r="M11" s="13"/>
      <c r="N11" s="13"/>
      <c r="O11" s="13"/>
      <c r="P11" s="13"/>
      <c r="Q11" s="13"/>
      <c r="R11" s="13"/>
      <c r="S11" s="13">
        <v>0.1</v>
      </c>
      <c r="T11" s="13"/>
      <c r="U11" s="13"/>
      <c r="V11" s="13">
        <v>0.1</v>
      </c>
      <c r="W11" s="27"/>
      <c r="X11" s="104"/>
    </row>
    <row r="12" spans="1:65" ht="34.5" thickBot="1" x14ac:dyDescent="0.3">
      <c r="A12" s="110"/>
      <c r="B12" s="113"/>
      <c r="C12" s="3"/>
      <c r="D12" s="3"/>
      <c r="E12" s="242"/>
      <c r="F12" s="17" t="s">
        <v>66</v>
      </c>
      <c r="G12" s="265" t="s">
        <v>69</v>
      </c>
      <c r="H12" s="266"/>
      <c r="I12" s="61">
        <f t="shared" si="1"/>
        <v>0.1</v>
      </c>
      <c r="J12" s="64">
        <v>1</v>
      </c>
      <c r="K12" s="15" t="s">
        <v>27</v>
      </c>
      <c r="L12" s="35"/>
      <c r="M12" s="36"/>
      <c r="N12" s="36"/>
      <c r="O12" s="36">
        <v>0.04</v>
      </c>
      <c r="P12" s="36"/>
      <c r="Q12" s="36"/>
      <c r="R12" s="36"/>
      <c r="S12" s="36">
        <v>0.06</v>
      </c>
      <c r="T12" s="36"/>
      <c r="U12" s="36"/>
      <c r="V12" s="36"/>
      <c r="W12" s="37"/>
      <c r="X12" s="104"/>
    </row>
    <row r="13" spans="1:65" ht="35.25" customHeight="1" thickBot="1" x14ac:dyDescent="0.3">
      <c r="A13" s="110"/>
      <c r="B13" s="113"/>
      <c r="C13" s="3"/>
      <c r="D13" s="3"/>
      <c r="E13" s="241" t="s">
        <v>5</v>
      </c>
      <c r="F13" s="263" t="s">
        <v>10</v>
      </c>
      <c r="G13" s="264"/>
      <c r="H13" s="264"/>
      <c r="I13" s="19">
        <v>0.1</v>
      </c>
      <c r="J13" s="196" t="s">
        <v>44</v>
      </c>
      <c r="K13" s="195"/>
      <c r="L13" s="199">
        <f>L14</f>
        <v>0</v>
      </c>
      <c r="M13" s="199">
        <f t="shared" ref="M13:W13" si="2">M14</f>
        <v>0</v>
      </c>
      <c r="N13" s="199">
        <f t="shared" si="2"/>
        <v>0</v>
      </c>
      <c r="O13" s="199">
        <f t="shared" si="2"/>
        <v>0</v>
      </c>
      <c r="P13" s="199">
        <f t="shared" si="2"/>
        <v>0.03</v>
      </c>
      <c r="Q13" s="199">
        <f t="shared" si="2"/>
        <v>0</v>
      </c>
      <c r="R13" s="199">
        <f t="shared" si="2"/>
        <v>0</v>
      </c>
      <c r="S13" s="199">
        <f t="shared" si="2"/>
        <v>0.03</v>
      </c>
      <c r="T13" s="199">
        <f t="shared" si="2"/>
        <v>0</v>
      </c>
      <c r="U13" s="199">
        <f t="shared" si="2"/>
        <v>0</v>
      </c>
      <c r="V13" s="199">
        <f t="shared" si="2"/>
        <v>0</v>
      </c>
      <c r="W13" s="199">
        <f t="shared" si="2"/>
        <v>0.04</v>
      </c>
      <c r="X13" s="103">
        <f>SUM(X14)</f>
        <v>0</v>
      </c>
    </row>
    <row r="14" spans="1:65" ht="39.75" customHeight="1" thickBot="1" x14ac:dyDescent="0.3">
      <c r="A14" s="110"/>
      <c r="B14" s="113"/>
      <c r="C14" s="3"/>
      <c r="D14" s="3"/>
      <c r="E14" s="262"/>
      <c r="F14" s="4" t="s">
        <v>46</v>
      </c>
      <c r="G14" s="265" t="s">
        <v>90</v>
      </c>
      <c r="H14" s="283"/>
      <c r="I14" s="18">
        <v>0.1</v>
      </c>
      <c r="J14" s="23">
        <v>3</v>
      </c>
      <c r="K14" s="9" t="s">
        <v>79</v>
      </c>
      <c r="L14" s="45"/>
      <c r="M14" s="46"/>
      <c r="N14" s="46"/>
      <c r="O14" s="46"/>
      <c r="P14" s="46">
        <v>0.03</v>
      </c>
      <c r="Q14" s="46"/>
      <c r="R14" s="46"/>
      <c r="S14" s="46">
        <v>0.03</v>
      </c>
      <c r="T14" s="46"/>
      <c r="U14" s="46"/>
      <c r="V14" s="46"/>
      <c r="W14" s="47">
        <v>0.04</v>
      </c>
      <c r="X14" s="104"/>
    </row>
    <row r="15" spans="1:65" ht="45" customHeight="1" thickBot="1" x14ac:dyDescent="0.3">
      <c r="A15" s="110"/>
      <c r="B15" s="113"/>
      <c r="C15" s="3"/>
      <c r="D15" s="3"/>
      <c r="E15" s="241" t="s">
        <v>55</v>
      </c>
      <c r="F15" s="263" t="s">
        <v>77</v>
      </c>
      <c r="G15" s="264"/>
      <c r="H15" s="264"/>
      <c r="I15" s="19">
        <v>0.1</v>
      </c>
      <c r="J15" s="196" t="s">
        <v>44</v>
      </c>
      <c r="K15" s="195"/>
      <c r="L15" s="199">
        <f>L16</f>
        <v>0</v>
      </c>
      <c r="M15" s="199">
        <f t="shared" ref="M15" si="3">M16</f>
        <v>0</v>
      </c>
      <c r="N15" s="199">
        <f t="shared" ref="N15" si="4">N16</f>
        <v>0</v>
      </c>
      <c r="O15" s="199">
        <f t="shared" ref="O15" si="5">O16</f>
        <v>0</v>
      </c>
      <c r="P15" s="199">
        <f t="shared" ref="P15" si="6">P16</f>
        <v>0.03</v>
      </c>
      <c r="Q15" s="199">
        <f t="shared" ref="Q15" si="7">Q16</f>
        <v>0</v>
      </c>
      <c r="R15" s="199">
        <f t="shared" ref="R15" si="8">R16</f>
        <v>0</v>
      </c>
      <c r="S15" s="199">
        <f t="shared" ref="S15" si="9">S16</f>
        <v>0.03</v>
      </c>
      <c r="T15" s="199">
        <f t="shared" ref="T15" si="10">T16</f>
        <v>0</v>
      </c>
      <c r="U15" s="199">
        <f t="shared" ref="U15" si="11">U16</f>
        <v>0</v>
      </c>
      <c r="V15" s="199">
        <f t="shared" ref="V15" si="12">V16</f>
        <v>0</v>
      </c>
      <c r="W15" s="199">
        <f t="shared" ref="W15" si="13">W16</f>
        <v>0.04</v>
      </c>
      <c r="X15" s="103">
        <f>SUM(X16)</f>
        <v>0</v>
      </c>
    </row>
    <row r="16" spans="1:65" ht="41.25" customHeight="1" thickBot="1" x14ac:dyDescent="0.3">
      <c r="A16" s="110"/>
      <c r="B16" s="113"/>
      <c r="C16" s="3"/>
      <c r="D16" s="3"/>
      <c r="E16" s="262"/>
      <c r="F16" s="4" t="s">
        <v>56</v>
      </c>
      <c r="G16" s="265" t="s">
        <v>96</v>
      </c>
      <c r="H16" s="283"/>
      <c r="I16" s="18">
        <v>0.1</v>
      </c>
      <c r="J16" s="23">
        <v>3</v>
      </c>
      <c r="K16" s="9" t="s">
        <v>79</v>
      </c>
      <c r="L16" s="25"/>
      <c r="M16" s="8"/>
      <c r="N16" s="8"/>
      <c r="O16" s="8"/>
      <c r="P16" s="8">
        <v>0.03</v>
      </c>
      <c r="Q16" s="8"/>
      <c r="R16" s="8"/>
      <c r="S16" s="8">
        <v>0.03</v>
      </c>
      <c r="T16" s="8"/>
      <c r="U16" s="8"/>
      <c r="V16" s="8"/>
      <c r="W16" s="16">
        <v>0.04</v>
      </c>
      <c r="X16" s="104"/>
    </row>
    <row r="17" spans="1:24" ht="52.5" customHeight="1" thickBot="1" x14ac:dyDescent="0.3">
      <c r="A17" s="110"/>
      <c r="B17" s="113"/>
      <c r="C17" s="3"/>
      <c r="D17" s="3"/>
      <c r="E17" s="241" t="s">
        <v>16</v>
      </c>
      <c r="F17" s="278" t="s">
        <v>101</v>
      </c>
      <c r="G17" s="279"/>
      <c r="H17" s="279"/>
      <c r="I17" s="130">
        <f>SUM(I18:I19)</f>
        <v>0.05</v>
      </c>
      <c r="J17" s="193" t="s">
        <v>44</v>
      </c>
      <c r="K17" s="194"/>
      <c r="L17" s="199">
        <f>SUM(L18:L19)</f>
        <v>0</v>
      </c>
      <c r="M17" s="199">
        <f t="shared" ref="M17:W17" si="14">SUM(M18:M19)</f>
        <v>0</v>
      </c>
      <c r="N17" s="199">
        <f t="shared" si="14"/>
        <v>0</v>
      </c>
      <c r="O17" s="199">
        <f t="shared" si="14"/>
        <v>0</v>
      </c>
      <c r="P17" s="199">
        <f t="shared" si="14"/>
        <v>0.01</v>
      </c>
      <c r="Q17" s="199">
        <f t="shared" si="14"/>
        <v>0</v>
      </c>
      <c r="R17" s="199">
        <f t="shared" si="14"/>
        <v>0</v>
      </c>
      <c r="S17" s="199">
        <f t="shared" si="14"/>
        <v>0.03</v>
      </c>
      <c r="T17" s="199">
        <f t="shared" si="14"/>
        <v>0</v>
      </c>
      <c r="U17" s="199">
        <f t="shared" si="14"/>
        <v>0</v>
      </c>
      <c r="V17" s="199">
        <f t="shared" si="14"/>
        <v>0</v>
      </c>
      <c r="W17" s="199">
        <f t="shared" si="14"/>
        <v>0.01</v>
      </c>
      <c r="X17" s="103">
        <f>SUM(X18:X19)</f>
        <v>0</v>
      </c>
    </row>
    <row r="18" spans="1:24" ht="28.5" customHeight="1" x14ac:dyDescent="0.25">
      <c r="A18" s="110"/>
      <c r="B18" s="113"/>
      <c r="C18" s="3"/>
      <c r="D18" s="3"/>
      <c r="E18" s="242"/>
      <c r="F18" s="4" t="s">
        <v>57</v>
      </c>
      <c r="G18" s="271" t="s">
        <v>92</v>
      </c>
      <c r="H18" s="330"/>
      <c r="I18" s="129">
        <f>SUM(L18:W18)</f>
        <v>0.02</v>
      </c>
      <c r="J18" s="23">
        <v>1</v>
      </c>
      <c r="K18" s="16" t="s">
        <v>100</v>
      </c>
      <c r="L18" s="25"/>
      <c r="M18" s="8"/>
      <c r="N18" s="8"/>
      <c r="O18" s="8"/>
      <c r="P18" s="8"/>
      <c r="Q18" s="8"/>
      <c r="R18" s="8"/>
      <c r="S18" s="126">
        <v>0.02</v>
      </c>
      <c r="T18" s="8"/>
      <c r="U18" s="8"/>
      <c r="V18" s="8"/>
      <c r="W18" s="16"/>
      <c r="X18" s="104"/>
    </row>
    <row r="19" spans="1:24" ht="28.5" customHeight="1" thickBot="1" x14ac:dyDescent="0.3">
      <c r="A19" s="110"/>
      <c r="B19" s="113"/>
      <c r="C19" s="3"/>
      <c r="D19" s="3"/>
      <c r="E19" s="242"/>
      <c r="F19" s="17" t="s">
        <v>58</v>
      </c>
      <c r="G19" s="265" t="s">
        <v>91</v>
      </c>
      <c r="H19" s="283"/>
      <c r="I19" s="129">
        <f>SUM(L19:W19)</f>
        <v>0.03</v>
      </c>
      <c r="J19" s="24">
        <v>3</v>
      </c>
      <c r="K19" s="15" t="s">
        <v>79</v>
      </c>
      <c r="L19" s="26"/>
      <c r="M19" s="14"/>
      <c r="N19" s="14"/>
      <c r="O19" s="14"/>
      <c r="P19" s="127">
        <v>0.01</v>
      </c>
      <c r="Q19" s="14"/>
      <c r="R19" s="14"/>
      <c r="S19" s="127">
        <v>0.01</v>
      </c>
      <c r="T19" s="14"/>
      <c r="U19" s="14"/>
      <c r="V19" s="14"/>
      <c r="W19" s="128">
        <v>0.01</v>
      </c>
      <c r="X19" s="104"/>
    </row>
    <row r="20" spans="1:24" ht="29.25" customHeight="1" thickBot="1" x14ac:dyDescent="0.3">
      <c r="A20" s="110"/>
      <c r="B20" s="113"/>
      <c r="C20" s="3"/>
      <c r="D20" s="3"/>
      <c r="E20" s="241" t="s">
        <v>17</v>
      </c>
      <c r="F20" s="279" t="s">
        <v>18</v>
      </c>
      <c r="G20" s="279"/>
      <c r="H20" s="279"/>
      <c r="I20" s="19">
        <v>0.15</v>
      </c>
      <c r="J20" s="196" t="s">
        <v>44</v>
      </c>
      <c r="K20" s="195"/>
      <c r="L20" s="199">
        <f>SUM(L21:L22)</f>
        <v>0</v>
      </c>
      <c r="M20" s="199">
        <f t="shared" ref="M20" si="15">SUM(M21:M22)</f>
        <v>0</v>
      </c>
      <c r="N20" s="199">
        <f t="shared" ref="N20" si="16">SUM(N21:N22)</f>
        <v>0</v>
      </c>
      <c r="O20" s="199">
        <f t="shared" ref="O20" si="17">SUM(O21:O22)</f>
        <v>0</v>
      </c>
      <c r="P20" s="199">
        <f t="shared" ref="P20" si="18">SUM(P21:P22)</f>
        <v>0</v>
      </c>
      <c r="Q20" s="199">
        <f t="shared" ref="Q20" si="19">SUM(Q21:Q22)</f>
        <v>0</v>
      </c>
      <c r="R20" s="199">
        <f t="shared" ref="R20" si="20">SUM(R21:R22)</f>
        <v>0</v>
      </c>
      <c r="S20" s="199">
        <f t="shared" ref="S20" si="21">SUM(S21:S22)</f>
        <v>0.15000000000000002</v>
      </c>
      <c r="T20" s="199">
        <f t="shared" ref="T20" si="22">SUM(T21:T22)</f>
        <v>0</v>
      </c>
      <c r="U20" s="199">
        <f t="shared" ref="U20" si="23">SUM(U21:U22)</f>
        <v>0</v>
      </c>
      <c r="V20" s="199">
        <f t="shared" ref="V20" si="24">SUM(V21:V22)</f>
        <v>0</v>
      </c>
      <c r="W20" s="199">
        <f t="shared" ref="W20" si="25">SUM(W21:W22)</f>
        <v>0</v>
      </c>
      <c r="X20" s="103">
        <f ca="1">SUM(X20:X22)</f>
        <v>0</v>
      </c>
    </row>
    <row r="21" spans="1:24" ht="39" customHeight="1" x14ac:dyDescent="0.25">
      <c r="A21" s="110"/>
      <c r="B21" s="113"/>
      <c r="C21" s="3"/>
      <c r="D21" s="3"/>
      <c r="E21" s="242"/>
      <c r="F21" s="4" t="s">
        <v>60</v>
      </c>
      <c r="G21" s="271" t="s">
        <v>126</v>
      </c>
      <c r="H21" s="330"/>
      <c r="I21" s="31">
        <v>7.0000000000000007E-2</v>
      </c>
      <c r="J21" s="23">
        <v>1</v>
      </c>
      <c r="K21" s="9" t="s">
        <v>79</v>
      </c>
      <c r="L21" s="32"/>
      <c r="M21" s="8"/>
      <c r="N21" s="8"/>
      <c r="O21" s="8"/>
      <c r="P21" s="8"/>
      <c r="Q21" s="8"/>
      <c r="R21" s="8"/>
      <c r="S21" s="8">
        <v>7.0000000000000007E-2</v>
      </c>
      <c r="T21" s="8"/>
      <c r="U21" s="8"/>
      <c r="V21" s="8"/>
      <c r="W21" s="16"/>
      <c r="X21" s="104"/>
    </row>
    <row r="22" spans="1:24" ht="24.75" thickBot="1" x14ac:dyDescent="0.3">
      <c r="A22" s="110"/>
      <c r="B22" s="113"/>
      <c r="C22" s="3"/>
      <c r="D22" s="3"/>
      <c r="E22" s="242"/>
      <c r="F22" s="12" t="s">
        <v>61</v>
      </c>
      <c r="G22" s="276" t="s">
        <v>72</v>
      </c>
      <c r="H22" s="349"/>
      <c r="I22" s="39">
        <v>0.08</v>
      </c>
      <c r="J22" s="40">
        <v>1</v>
      </c>
      <c r="K22" s="41" t="s">
        <v>79</v>
      </c>
      <c r="L22" s="44"/>
      <c r="M22" s="42"/>
      <c r="N22" s="42"/>
      <c r="O22" s="42"/>
      <c r="P22" s="42"/>
      <c r="Q22" s="42"/>
      <c r="R22" s="42"/>
      <c r="S22" s="42">
        <v>0.08</v>
      </c>
      <c r="T22" s="42"/>
      <c r="U22" s="42"/>
      <c r="V22" s="42"/>
      <c r="W22" s="43"/>
      <c r="X22" s="104"/>
    </row>
    <row r="23" spans="1:24" ht="35.25" customHeight="1" thickBot="1" x14ac:dyDescent="0.3">
      <c r="B23" s="113"/>
      <c r="C23" s="3"/>
      <c r="D23" s="3"/>
      <c r="E23" s="241" t="s">
        <v>142</v>
      </c>
      <c r="F23" s="263" t="s">
        <v>129</v>
      </c>
      <c r="G23" s="264"/>
      <c r="H23" s="264"/>
      <c r="I23" s="131">
        <f>I25</f>
        <v>2E-3</v>
      </c>
      <c r="J23" s="196" t="s">
        <v>44</v>
      </c>
      <c r="K23" s="195"/>
      <c r="L23" s="199">
        <f>SUM(L24:L25)</f>
        <v>0</v>
      </c>
      <c r="M23" s="199">
        <f t="shared" ref="M23" si="26">SUM(M24:M25)</f>
        <v>0</v>
      </c>
      <c r="N23" s="199">
        <f t="shared" ref="N23" si="27">SUM(N24:N25)</f>
        <v>2E-3</v>
      </c>
      <c r="O23" s="199">
        <f t="shared" ref="O23" si="28">SUM(O24:O25)</f>
        <v>0</v>
      </c>
      <c r="P23" s="199">
        <f t="shared" ref="P23" si="29">SUM(P24:P25)</f>
        <v>0</v>
      </c>
      <c r="Q23" s="199">
        <f t="shared" ref="Q23" si="30">SUM(Q24:Q25)</f>
        <v>0</v>
      </c>
      <c r="R23" s="199">
        <f t="shared" ref="R23" si="31">SUM(R24:R25)</f>
        <v>0</v>
      </c>
      <c r="S23" s="199">
        <f t="shared" ref="S23" si="32">SUM(S24:S25)</f>
        <v>0</v>
      </c>
      <c r="T23" s="199">
        <f t="shared" ref="T23" si="33">SUM(T24:T25)</f>
        <v>0</v>
      </c>
      <c r="U23" s="199">
        <f t="shared" ref="U23" si="34">SUM(U24:U25)</f>
        <v>0</v>
      </c>
      <c r="V23" s="199">
        <f t="shared" ref="V23" si="35">SUM(V24:V25)</f>
        <v>0</v>
      </c>
      <c r="W23" s="199">
        <f t="shared" ref="W23" si="36">SUM(W24:W25)</f>
        <v>0</v>
      </c>
      <c r="X23" s="103"/>
    </row>
    <row r="24" spans="1:24" ht="26.25" customHeight="1" x14ac:dyDescent="0.25">
      <c r="B24" s="113"/>
      <c r="C24" s="3"/>
      <c r="D24" s="3"/>
      <c r="E24" s="262"/>
      <c r="F24" s="4" t="s">
        <v>130</v>
      </c>
      <c r="G24" s="271" t="s">
        <v>131</v>
      </c>
      <c r="H24" s="272"/>
      <c r="I24" s="132"/>
      <c r="J24" s="133">
        <v>2</v>
      </c>
      <c r="K24" s="134" t="s">
        <v>132</v>
      </c>
      <c r="L24" s="135"/>
      <c r="M24" s="136"/>
      <c r="N24" s="136"/>
      <c r="O24" s="136"/>
      <c r="P24" s="136"/>
      <c r="Q24" s="137"/>
      <c r="R24" s="136"/>
      <c r="S24" s="136"/>
      <c r="T24" s="136"/>
      <c r="U24" s="136"/>
      <c r="V24" s="136"/>
      <c r="W24" s="138"/>
      <c r="X24" s="104"/>
    </row>
    <row r="25" spans="1:24" ht="26.25" customHeight="1" thickBot="1" x14ac:dyDescent="0.3">
      <c r="B25" s="113"/>
      <c r="C25" s="3"/>
      <c r="D25" s="3"/>
      <c r="E25" s="368"/>
      <c r="F25" s="73"/>
      <c r="G25" s="139" t="s">
        <v>133</v>
      </c>
      <c r="H25" s="140" t="s">
        <v>134</v>
      </c>
      <c r="I25" s="141">
        <f t="shared" ref="I25" si="37">SUM(L25:W25)</f>
        <v>2E-3</v>
      </c>
      <c r="J25" s="142">
        <v>3</v>
      </c>
      <c r="K25" s="143" t="s">
        <v>135</v>
      </c>
      <c r="L25" s="144"/>
      <c r="M25" s="145"/>
      <c r="N25" s="146">
        <v>2E-3</v>
      </c>
      <c r="O25" s="146"/>
      <c r="P25" s="146"/>
      <c r="Q25" s="146"/>
      <c r="R25" s="149"/>
      <c r="S25" s="147"/>
      <c r="T25" s="147"/>
      <c r="U25" s="147"/>
      <c r="V25" s="147"/>
      <c r="W25" s="148"/>
      <c r="X25" s="104"/>
    </row>
    <row r="26" spans="1:24" ht="35.25" customHeight="1" thickBot="1" x14ac:dyDescent="0.3">
      <c r="A26" s="110"/>
      <c r="B26" s="113"/>
      <c r="C26" s="3"/>
      <c r="D26" s="3"/>
      <c r="E26" s="241" t="s">
        <v>85</v>
      </c>
      <c r="F26" s="279" t="s">
        <v>93</v>
      </c>
      <c r="G26" s="279"/>
      <c r="H26" s="279"/>
      <c r="I26" s="30">
        <v>0.04</v>
      </c>
      <c r="J26" s="193" t="s">
        <v>44</v>
      </c>
      <c r="K26" s="194"/>
      <c r="L26" s="199">
        <f>SUM(L27:L28)</f>
        <v>0</v>
      </c>
      <c r="M26" s="199">
        <f t="shared" ref="M26" si="38">SUM(M27:M28)</f>
        <v>0</v>
      </c>
      <c r="N26" s="199">
        <f t="shared" ref="N26" si="39">SUM(N27:N28)</f>
        <v>6.0000000000000001E-3</v>
      </c>
      <c r="O26" s="199">
        <f t="shared" ref="O26" si="40">SUM(O27:O28)</f>
        <v>0</v>
      </c>
      <c r="P26" s="199">
        <f t="shared" ref="P26" si="41">SUM(P27:P28)</f>
        <v>0</v>
      </c>
      <c r="Q26" s="199">
        <f t="shared" ref="Q26" si="42">SUM(Q27:Q28)</f>
        <v>0.01</v>
      </c>
      <c r="R26" s="199">
        <f t="shared" ref="R26" si="43">SUM(R27:R28)</f>
        <v>0</v>
      </c>
      <c r="S26" s="199">
        <f t="shared" ref="S26" si="44">SUM(S27:S28)</f>
        <v>0</v>
      </c>
      <c r="T26" s="199">
        <f t="shared" ref="T26" si="45">SUM(T27:T28)</f>
        <v>2.4E-2</v>
      </c>
      <c r="U26" s="199">
        <f t="shared" ref="U26" si="46">SUM(U27:U28)</f>
        <v>0</v>
      </c>
      <c r="V26" s="199">
        <f t="shared" ref="V26" si="47">SUM(V27:V28)</f>
        <v>0</v>
      </c>
      <c r="W26" s="199">
        <f t="shared" ref="W26" si="48">SUM(W27:W28)</f>
        <v>0</v>
      </c>
      <c r="X26" s="103">
        <f>SUM(X27:X28)</f>
        <v>0</v>
      </c>
    </row>
    <row r="27" spans="1:24" ht="24" x14ac:dyDescent="0.25">
      <c r="A27" s="110"/>
      <c r="B27" s="113"/>
      <c r="C27" s="3"/>
      <c r="D27" s="3"/>
      <c r="E27" s="262"/>
      <c r="F27" s="4" t="s">
        <v>88</v>
      </c>
      <c r="G27" s="271" t="s">
        <v>83</v>
      </c>
      <c r="H27" s="272"/>
      <c r="I27" s="56">
        <f>SUM(L27:W27)</f>
        <v>0.02</v>
      </c>
      <c r="J27" s="23">
        <v>2</v>
      </c>
      <c r="K27" s="58" t="s">
        <v>82</v>
      </c>
      <c r="L27" s="155"/>
      <c r="M27" s="154"/>
      <c r="N27" s="154">
        <v>6.0000000000000001E-3</v>
      </c>
      <c r="O27" s="154"/>
      <c r="P27" s="154"/>
      <c r="Q27" s="154"/>
      <c r="R27" s="154"/>
      <c r="S27" s="154"/>
      <c r="T27" s="154">
        <v>1.4E-2</v>
      </c>
      <c r="U27" s="154"/>
      <c r="V27" s="154"/>
      <c r="W27" s="16"/>
      <c r="X27" s="54"/>
    </row>
    <row r="28" spans="1:24" ht="24.75" thickBot="1" x14ac:dyDescent="0.3">
      <c r="A28" s="110"/>
      <c r="B28" s="113"/>
      <c r="C28" s="3"/>
      <c r="D28" s="3"/>
      <c r="E28" s="177"/>
      <c r="F28" s="17" t="s">
        <v>89</v>
      </c>
      <c r="G28" s="265" t="s">
        <v>127</v>
      </c>
      <c r="H28" s="266"/>
      <c r="I28" s="57">
        <v>0.02</v>
      </c>
      <c r="J28" s="24">
        <v>2</v>
      </c>
      <c r="K28" s="59" t="s">
        <v>99</v>
      </c>
      <c r="L28" s="33"/>
      <c r="M28" s="14"/>
      <c r="N28" s="14"/>
      <c r="O28" s="14"/>
      <c r="P28" s="14"/>
      <c r="Q28" s="14">
        <v>0.01</v>
      </c>
      <c r="R28" s="14"/>
      <c r="S28" s="14"/>
      <c r="T28" s="14">
        <v>0.01</v>
      </c>
      <c r="U28" s="14"/>
      <c r="V28" s="14"/>
      <c r="W28" s="15"/>
      <c r="X28" s="54"/>
    </row>
    <row r="29" spans="1:24" ht="35.25" customHeight="1" thickBot="1" x14ac:dyDescent="0.3">
      <c r="A29" s="110"/>
      <c r="B29" s="113"/>
      <c r="C29" s="3"/>
      <c r="D29" s="3"/>
      <c r="E29" s="241" t="s">
        <v>84</v>
      </c>
      <c r="F29" s="267" t="s">
        <v>86</v>
      </c>
      <c r="G29" s="267"/>
      <c r="H29" s="267"/>
      <c r="I29" s="216">
        <v>0.03</v>
      </c>
      <c r="J29" s="197" t="s">
        <v>44</v>
      </c>
      <c r="K29" s="198"/>
      <c r="L29" s="218"/>
      <c r="M29" s="218"/>
      <c r="N29" s="218"/>
      <c r="O29" s="218">
        <f t="shared" ref="O29" si="49">SUM(O30:O31)</f>
        <v>2.5000000000000001E-3</v>
      </c>
      <c r="P29" s="218">
        <f t="shared" ref="P29" si="50">SUM(P30:P31)</f>
        <v>8.5000000000000006E-3</v>
      </c>
      <c r="Q29" s="218"/>
      <c r="R29" s="218"/>
      <c r="S29" s="218">
        <f t="shared" ref="S29" si="51">SUM(S30:S31)</f>
        <v>6.0000000000000001E-3</v>
      </c>
      <c r="T29" s="218"/>
      <c r="U29" s="218"/>
      <c r="V29" s="218"/>
      <c r="W29" s="218">
        <f t="shared" ref="W29" si="52">SUM(W30:W31)</f>
        <v>1.17E-2</v>
      </c>
      <c r="X29" s="103">
        <f ca="1">SUM(X29:X31)</f>
        <v>0</v>
      </c>
    </row>
    <row r="30" spans="1:24" ht="26.25" customHeight="1" thickBot="1" x14ac:dyDescent="0.3">
      <c r="B30" s="113"/>
      <c r="C30" s="3"/>
      <c r="D30" s="3"/>
      <c r="E30" s="262"/>
      <c r="F30" s="4" t="s">
        <v>87</v>
      </c>
      <c r="G30" s="271" t="s">
        <v>76</v>
      </c>
      <c r="H30" s="272"/>
      <c r="I30" s="217">
        <f>SUM(L30:W30)</f>
        <v>1.8700000000000001E-2</v>
      </c>
      <c r="J30" s="23">
        <v>3</v>
      </c>
      <c r="K30" s="58" t="s">
        <v>79</v>
      </c>
      <c r="L30" s="32"/>
      <c r="M30" s="154"/>
      <c r="N30" s="95"/>
      <c r="O30" s="95"/>
      <c r="P30" s="95">
        <v>6.0000000000000001E-3</v>
      </c>
      <c r="Q30" s="95"/>
      <c r="R30" s="95"/>
      <c r="S30" s="95">
        <v>6.0000000000000001E-3</v>
      </c>
      <c r="T30" s="95"/>
      <c r="U30" s="95"/>
      <c r="V30" s="95"/>
      <c r="W30" s="98">
        <v>6.7000000000000002E-3</v>
      </c>
      <c r="X30" s="54"/>
    </row>
    <row r="31" spans="1:24" ht="26.25" customHeight="1" thickBot="1" x14ac:dyDescent="0.3">
      <c r="B31" s="114"/>
      <c r="C31" s="115"/>
      <c r="D31" s="3"/>
      <c r="E31" s="368"/>
      <c r="F31" s="17" t="s">
        <v>97</v>
      </c>
      <c r="G31" s="265" t="s">
        <v>98</v>
      </c>
      <c r="H31" s="266"/>
      <c r="I31" s="217">
        <f>SUM(L31:W31)</f>
        <v>0.01</v>
      </c>
      <c r="J31" s="24">
        <v>1</v>
      </c>
      <c r="K31" s="59" t="s">
        <v>79</v>
      </c>
      <c r="L31" s="188"/>
      <c r="M31" s="188"/>
      <c r="N31" s="188"/>
      <c r="O31" s="188">
        <v>2.5000000000000001E-3</v>
      </c>
      <c r="P31" s="188">
        <v>2.5000000000000001E-3</v>
      </c>
      <c r="Q31" s="188"/>
      <c r="R31" s="188"/>
      <c r="S31" s="188"/>
      <c r="T31" s="188"/>
      <c r="U31" s="188"/>
      <c r="V31" s="188"/>
      <c r="W31" s="189">
        <v>5.0000000000000001E-3</v>
      </c>
      <c r="X31" s="55"/>
    </row>
    <row r="32" spans="1:24" ht="15.75" thickBot="1" x14ac:dyDescent="0.3"/>
    <row r="33" spans="9:24" ht="15.75" thickBot="1" x14ac:dyDescent="0.3">
      <c r="I33" s="200">
        <f>I29+I26+I23+I20+I17+I15+I13+I9</f>
        <v>0.872</v>
      </c>
      <c r="L33" s="200">
        <f>L29+L26+L23+L20+L17+L15+L13+L9</f>
        <v>0</v>
      </c>
      <c r="M33" s="200">
        <f t="shared" ref="M33:W33" si="53">M29+M26+M23+M20+M17+M15+M13+M9</f>
        <v>0</v>
      </c>
      <c r="N33" s="200">
        <f t="shared" si="53"/>
        <v>8.0000000000000002E-3</v>
      </c>
      <c r="O33" s="200">
        <f t="shared" si="53"/>
        <v>4.2500000000000003E-2</v>
      </c>
      <c r="P33" s="200">
        <f t="shared" si="53"/>
        <v>7.85E-2</v>
      </c>
      <c r="Q33" s="200">
        <f t="shared" si="53"/>
        <v>0.11</v>
      </c>
      <c r="R33" s="200">
        <f t="shared" si="53"/>
        <v>0</v>
      </c>
      <c r="S33" s="200">
        <f t="shared" si="53"/>
        <v>0.40600000000000003</v>
      </c>
      <c r="T33" s="200">
        <f t="shared" si="53"/>
        <v>2.4E-2</v>
      </c>
      <c r="U33" s="200">
        <f t="shared" si="53"/>
        <v>0</v>
      </c>
      <c r="V33" s="200">
        <f t="shared" si="53"/>
        <v>0.1</v>
      </c>
      <c r="W33" s="200">
        <f t="shared" si="53"/>
        <v>0.10170000000000001</v>
      </c>
      <c r="X33" s="201">
        <f>SUM(L33:W33)</f>
        <v>0.87070000000000003</v>
      </c>
    </row>
  </sheetData>
  <mergeCells count="56">
    <mergeCell ref="E29:E31"/>
    <mergeCell ref="F29:H29"/>
    <mergeCell ref="G30:H30"/>
    <mergeCell ref="G31:H31"/>
    <mergeCell ref="E26:E27"/>
    <mergeCell ref="F26:H26"/>
    <mergeCell ref="G27:H27"/>
    <mergeCell ref="G28:H28"/>
    <mergeCell ref="E17:E19"/>
    <mergeCell ref="F17:H17"/>
    <mergeCell ref="G18:H18"/>
    <mergeCell ref="G19:H19"/>
    <mergeCell ref="E23:E25"/>
    <mergeCell ref="F23:H23"/>
    <mergeCell ref="G24:H24"/>
    <mergeCell ref="E20:E22"/>
    <mergeCell ref="F20:H20"/>
    <mergeCell ref="G21:H21"/>
    <mergeCell ref="G22:H22"/>
    <mergeCell ref="E15:E16"/>
    <mergeCell ref="F15:H15"/>
    <mergeCell ref="G16:H16"/>
    <mergeCell ref="E13:E14"/>
    <mergeCell ref="F13:H13"/>
    <mergeCell ref="G14:H14"/>
    <mergeCell ref="G12:H12"/>
    <mergeCell ref="E9:E12"/>
    <mergeCell ref="F9:H9"/>
    <mergeCell ref="G10:H10"/>
    <mergeCell ref="G11:H11"/>
    <mergeCell ref="O6:Q6"/>
    <mergeCell ref="R6:T6"/>
    <mergeCell ref="U6:W6"/>
    <mergeCell ref="X6:X8"/>
    <mergeCell ref="Q7:Q8"/>
    <mergeCell ref="R7:R8"/>
    <mergeCell ref="S7:S8"/>
    <mergeCell ref="T7:T8"/>
    <mergeCell ref="U7:U8"/>
    <mergeCell ref="V7:V8"/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L7:L8"/>
    <mergeCell ref="M7:M8"/>
    <mergeCell ref="N7:N8"/>
    <mergeCell ref="O7:O8"/>
    <mergeCell ref="P7:P8"/>
    <mergeCell ref="W7:W8"/>
  </mergeCells>
  <conditionalFormatting sqref="Y1:IJ3">
    <cfRule type="containsText" dxfId="2" priority="3" stopIfTrue="1" operator="containsText" text="Planificación y Desarrollo">
      <formula>NOT(ISERROR(SEARCH("Planificación y Desarrollo",Y1)))</formula>
    </cfRule>
  </conditionalFormatting>
  <conditionalFormatting sqref="A1:D2 A3 C3:D3">
    <cfRule type="containsText" dxfId="1" priority="2" stopIfTrue="1" operator="containsText" text="Planificación y Desarrollo">
      <formula>NOT(ISERROR(SEARCH("Planificación y Desarrollo",A1)))</formula>
    </cfRule>
  </conditionalFormatting>
  <conditionalFormatting sqref="X1:X3">
    <cfRule type="containsText" dxfId="0" priority="1" stopIfTrue="1" operator="containsText" text="Planificación y Desarrollo">
      <formula>NOT(ISERROR(SEARCH("Planificación y Desarrollo",X1)))</formula>
    </cfRule>
  </conditionalFormatting>
  <printOptions horizontalCentered="1"/>
  <pageMargins left="0" right="0" top="0" bottom="0" header="0" footer="0"/>
  <pageSetup scale="64" fitToHeight="0" orientation="landscape" horizontalDpi="300" verticalDpi="300" r:id="rId1"/>
  <headerFooter>
    <oddFooter>&amp;A&amp;RPage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UNCAP</vt:lpstr>
      <vt:lpstr>MATRIZ DE TAREAS</vt:lpstr>
      <vt:lpstr>detalle</vt:lpstr>
      <vt:lpstr>detalle!Área_de_impresión</vt:lpstr>
      <vt:lpstr>'MATRIZ DE TAREAS'!Área_de_impresión</vt:lpstr>
      <vt:lpstr>UNCAP!Área_de_impresión</vt:lpstr>
      <vt:lpstr>detalle!Títulos_a_imprimir</vt:lpstr>
      <vt:lpstr>'MATRIZ DE TAREAS'!Títulos_a_imprimir</vt:lpstr>
      <vt:lpstr>UNCAP!Títulos_a_imprimir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Planificación IAIP</dc:creator>
  <cp:lastModifiedBy>Planificación IAIP</cp:lastModifiedBy>
  <cp:lastPrinted>2017-06-26T21:43:06Z</cp:lastPrinted>
  <dcterms:created xsi:type="dcterms:W3CDTF">2017-01-11T17:24:30Z</dcterms:created>
  <dcterms:modified xsi:type="dcterms:W3CDTF">2017-12-12T16:05:06Z</dcterms:modified>
</cp:coreProperties>
</file>