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i unidad\2. Procesos Planificacion\1. Formulacion POA\POA 2019\2019\"/>
    </mc:Choice>
  </mc:AlternateContent>
  <bookViews>
    <workbookView xWindow="0" yWindow="0" windowWidth="14490" windowHeight="7050"/>
  </bookViews>
  <sheets>
    <sheet name="POA 2019" sheetId="2" r:id="rId1"/>
    <sheet name="ENERO" sheetId="5" r:id="rId2"/>
    <sheet name="FEBRERO" sheetId="4" r:id="rId3"/>
    <sheet name="MARZO" sheetId="3" r:id="rId4"/>
  </sheets>
  <calcPr calcId="152511"/>
</workbook>
</file>

<file path=xl/calcChain.xml><?xml version="1.0" encoding="utf-8"?>
<calcChain xmlns="http://schemas.openxmlformats.org/spreadsheetml/2006/main">
  <c r="AA47" i="4" l="1"/>
  <c r="AA44" i="4"/>
  <c r="Z44" i="4"/>
  <c r="AA43" i="4"/>
  <c r="AA21" i="4"/>
  <c r="AA76" i="5"/>
  <c r="AA21" i="5"/>
  <c r="W84" i="5"/>
  <c r="V84" i="5"/>
  <c r="U84" i="5"/>
  <c r="T84" i="5"/>
  <c r="S84" i="5"/>
  <c r="R84" i="5"/>
  <c r="Q84" i="5"/>
  <c r="P84" i="5"/>
  <c r="O84" i="5"/>
  <c r="N84" i="5"/>
  <c r="M84" i="5"/>
  <c r="L84" i="5"/>
  <c r="I82" i="5"/>
  <c r="I81" i="5"/>
  <c r="I80" i="5"/>
  <c r="I79" i="5"/>
  <c r="I78" i="5"/>
  <c r="I77" i="5"/>
  <c r="I76" i="5"/>
  <c r="I73" i="5" s="1"/>
  <c r="I72" i="5" s="1"/>
  <c r="AA75" i="5"/>
  <c r="I75" i="5"/>
  <c r="I74" i="5"/>
  <c r="I71" i="5"/>
  <c r="I70" i="5"/>
  <c r="I69" i="5"/>
  <c r="I65" i="5" s="1"/>
  <c r="I68" i="5"/>
  <c r="I67" i="5"/>
  <c r="I56" i="5"/>
  <c r="I55" i="5"/>
  <c r="I54" i="5"/>
  <c r="I52" i="5" s="1"/>
  <c r="I51" i="5" s="1"/>
  <c r="AA53" i="5"/>
  <c r="I53" i="5"/>
  <c r="I47" i="5"/>
  <c r="I45" i="5" s="1"/>
  <c r="I46" i="5"/>
  <c r="I44" i="5"/>
  <c r="I43" i="5"/>
  <c r="I42" i="5" s="1"/>
  <c r="I41" i="5" s="1"/>
  <c r="I36" i="5"/>
  <c r="I35" i="5"/>
  <c r="AA34" i="5"/>
  <c r="I34" i="5"/>
  <c r="I31" i="5"/>
  <c r="I30" i="5"/>
  <c r="I29" i="5" s="1"/>
  <c r="AA22" i="5"/>
  <c r="I22" i="5"/>
  <c r="I21" i="5"/>
  <c r="I20" i="5"/>
  <c r="I24" i="5" s="1"/>
  <c r="I19" i="5"/>
  <c r="I18" i="5"/>
  <c r="I17" i="5"/>
  <c r="I16" i="5"/>
  <c r="I15" i="5"/>
  <c r="X10" i="5"/>
  <c r="W84" i="4"/>
  <c r="V84" i="4"/>
  <c r="U84" i="4"/>
  <c r="T84" i="4"/>
  <c r="S84" i="4"/>
  <c r="R84" i="4"/>
  <c r="Q84" i="4"/>
  <c r="P84" i="4"/>
  <c r="O84" i="4"/>
  <c r="N84" i="4"/>
  <c r="M84" i="4"/>
  <c r="L84" i="4"/>
  <c r="I82" i="4"/>
  <c r="I81" i="4"/>
  <c r="I80" i="4"/>
  <c r="I79" i="4"/>
  <c r="I78" i="4"/>
  <c r="I77" i="4"/>
  <c r="AA76" i="4"/>
  <c r="I76" i="4"/>
  <c r="AA75" i="4"/>
  <c r="I75" i="4"/>
  <c r="I73" i="4" s="1"/>
  <c r="I72" i="4" s="1"/>
  <c r="I74" i="4"/>
  <c r="I71" i="4"/>
  <c r="I69" i="4" s="1"/>
  <c r="I65" i="4" s="1"/>
  <c r="I70" i="4"/>
  <c r="I68" i="4"/>
  <c r="I67" i="4"/>
  <c r="I56" i="4"/>
  <c r="I55" i="4"/>
  <c r="I54" i="4"/>
  <c r="AA53" i="4"/>
  <c r="I53" i="4"/>
  <c r="I52" i="4" s="1"/>
  <c r="I51" i="4" s="1"/>
  <c r="I47" i="4"/>
  <c r="I46" i="4"/>
  <c r="I45" i="4" s="1"/>
  <c r="I44" i="4"/>
  <c r="I42" i="4" s="1"/>
  <c r="I41" i="4" s="1"/>
  <c r="I43" i="4"/>
  <c r="I36" i="4"/>
  <c r="I35" i="4"/>
  <c r="AA34" i="4"/>
  <c r="I34" i="4"/>
  <c r="I33" i="4"/>
  <c r="I31" i="4"/>
  <c r="I30" i="4"/>
  <c r="I29" i="4" s="1"/>
  <c r="AA22" i="4"/>
  <c r="I22" i="4"/>
  <c r="I21" i="4"/>
  <c r="I20" i="4"/>
  <c r="I24" i="4" s="1"/>
  <c r="I19" i="4"/>
  <c r="I18" i="4"/>
  <c r="I17" i="4"/>
  <c r="I16" i="4"/>
  <c r="I15" i="4" s="1"/>
  <c r="X10" i="4"/>
  <c r="AA22" i="3"/>
  <c r="AA34" i="3"/>
  <c r="AA53" i="3"/>
  <c r="AA76" i="3"/>
  <c r="AA75" i="3"/>
  <c r="W84" i="3"/>
  <c r="V84" i="3"/>
  <c r="U84" i="3"/>
  <c r="T84" i="3"/>
  <c r="S84" i="3"/>
  <c r="R84" i="3"/>
  <c r="Q84" i="3"/>
  <c r="P84" i="3"/>
  <c r="O84" i="3"/>
  <c r="N84" i="3"/>
  <c r="M84" i="3"/>
  <c r="L84" i="3"/>
  <c r="I82" i="3"/>
  <c r="I81" i="3"/>
  <c r="I80" i="3"/>
  <c r="I79" i="3"/>
  <c r="I78" i="3"/>
  <c r="I77" i="3"/>
  <c r="I76" i="3"/>
  <c r="I75" i="3"/>
  <c r="I73" i="3" s="1"/>
  <c r="I72" i="3" s="1"/>
  <c r="I74" i="3"/>
  <c r="I71" i="3"/>
  <c r="I69" i="3" s="1"/>
  <c r="I65" i="3" s="1"/>
  <c r="I70" i="3"/>
  <c r="I68" i="3"/>
  <c r="I67" i="3"/>
  <c r="I56" i="3"/>
  <c r="I55" i="3"/>
  <c r="I54" i="3"/>
  <c r="I52" i="3" s="1"/>
  <c r="I51" i="3" s="1"/>
  <c r="I53" i="3"/>
  <c r="I47" i="3"/>
  <c r="I45" i="3" s="1"/>
  <c r="I46" i="3"/>
  <c r="I44" i="3"/>
  <c r="I43" i="3"/>
  <c r="I42" i="3" s="1"/>
  <c r="I41" i="3" s="1"/>
  <c r="I36" i="3"/>
  <c r="I35" i="3"/>
  <c r="I33" i="3" s="1"/>
  <c r="I34" i="3"/>
  <c r="I31" i="3"/>
  <c r="I30" i="3"/>
  <c r="I29" i="3" s="1"/>
  <c r="I24" i="3"/>
  <c r="I22" i="3"/>
  <c r="I21" i="3"/>
  <c r="I20" i="3"/>
  <c r="I19" i="3"/>
  <c r="I18" i="3"/>
  <c r="I17" i="3"/>
  <c r="I16" i="3"/>
  <c r="I15" i="3"/>
  <c r="X10" i="3"/>
  <c r="I33" i="5" l="1"/>
  <c r="U84" i="2"/>
  <c r="V84" i="2"/>
  <c r="W84" i="2"/>
  <c r="M84" i="2"/>
  <c r="N84" i="2"/>
  <c r="O84" i="2"/>
  <c r="P84" i="2"/>
  <c r="Q84" i="2"/>
  <c r="R84" i="2"/>
  <c r="S84" i="2"/>
  <c r="T84" i="2"/>
  <c r="L84" i="2"/>
  <c r="I76" i="2" l="1"/>
  <c r="I75" i="2" l="1"/>
  <c r="I56" i="2" l="1"/>
  <c r="X10" i="2" l="1"/>
  <c r="I79" i="2"/>
  <c r="I80" i="2"/>
  <c r="I81" i="2"/>
  <c r="I82" i="2"/>
  <c r="I78" i="2"/>
  <c r="I77" i="2"/>
  <c r="I74" i="2"/>
  <c r="I36" i="2"/>
  <c r="I31" i="2"/>
  <c r="I20" i="2"/>
  <c r="I22" i="2"/>
  <c r="I21" i="2"/>
  <c r="I18" i="2"/>
  <c r="I19" i="2"/>
  <c r="I17" i="2"/>
  <c r="I16" i="2"/>
  <c r="I67" i="2" l="1"/>
  <c r="I54" i="2" l="1"/>
  <c r="I53" i="2"/>
  <c r="I46" i="2"/>
  <c r="I47" i="2"/>
  <c r="I45" i="2" s="1"/>
  <c r="I43" i="2"/>
  <c r="I35" i="2"/>
  <c r="I34" i="2"/>
  <c r="I55" i="2"/>
  <c r="I52" i="2" l="1"/>
  <c r="I71" i="2"/>
  <c r="I70" i="2"/>
  <c r="I68" i="2"/>
  <c r="I44" i="2"/>
  <c r="I42" i="2" s="1"/>
  <c r="I33" i="2"/>
  <c r="I30" i="2"/>
  <c r="I69" i="2" l="1"/>
  <c r="I72" i="2" l="1"/>
  <c r="I65" i="2"/>
  <c r="I29" i="2"/>
  <c r="I24" i="2" l="1"/>
  <c r="I51" i="2"/>
  <c r="I15" i="2" l="1"/>
  <c r="I41" i="2"/>
</calcChain>
</file>

<file path=xl/comments1.xml><?xml version="1.0" encoding="utf-8"?>
<comments xmlns="http://schemas.openxmlformats.org/spreadsheetml/2006/main">
  <authors>
    <author>Nohemy Rivera</author>
  </authors>
  <commentList>
    <comment ref="I64" authorId="0" shapeId="0">
      <text>
        <r>
          <rPr>
            <b/>
            <sz val="9"/>
            <color indexed="81"/>
            <rFont val="Tahoma"/>
            <family val="2"/>
          </rPr>
          <t>Nohemy Rivera:</t>
        </r>
        <r>
          <rPr>
            <sz val="9"/>
            <color indexed="81"/>
            <rFont val="Tahoma"/>
            <family val="2"/>
          </rPr>
          <t xml:space="preserve">
Falta el número de personas</t>
        </r>
      </text>
    </comment>
  </commentList>
</comments>
</file>

<file path=xl/comments2.xml><?xml version="1.0" encoding="utf-8"?>
<comments xmlns="http://schemas.openxmlformats.org/spreadsheetml/2006/main">
  <authors>
    <author>Nohemy Rivera</author>
  </authors>
  <commentList>
    <comment ref="I64" authorId="0" shapeId="0">
      <text>
        <r>
          <rPr>
            <b/>
            <sz val="9"/>
            <color indexed="81"/>
            <rFont val="Tahoma"/>
            <family val="2"/>
          </rPr>
          <t>Nohemy Rivera:</t>
        </r>
        <r>
          <rPr>
            <sz val="9"/>
            <color indexed="81"/>
            <rFont val="Tahoma"/>
            <family val="2"/>
          </rPr>
          <t xml:space="preserve">
Falta el número de personas</t>
        </r>
      </text>
    </comment>
  </commentList>
</comments>
</file>

<file path=xl/comments3.xml><?xml version="1.0" encoding="utf-8"?>
<comments xmlns="http://schemas.openxmlformats.org/spreadsheetml/2006/main">
  <authors>
    <author>Nohemy Rivera</author>
  </authors>
  <commentList>
    <comment ref="I64" authorId="0" shapeId="0">
      <text>
        <r>
          <rPr>
            <b/>
            <sz val="9"/>
            <color indexed="81"/>
            <rFont val="Tahoma"/>
            <family val="2"/>
          </rPr>
          <t>Nohemy Rivera:</t>
        </r>
        <r>
          <rPr>
            <sz val="9"/>
            <color indexed="81"/>
            <rFont val="Tahoma"/>
            <family val="2"/>
          </rPr>
          <t xml:space="preserve">
Falta el número de personas</t>
        </r>
      </text>
    </comment>
  </commentList>
</comments>
</file>

<file path=xl/comments4.xml><?xml version="1.0" encoding="utf-8"?>
<comments xmlns="http://schemas.openxmlformats.org/spreadsheetml/2006/main">
  <authors>
    <author>Nohemy Rivera</author>
  </authors>
  <commentList>
    <comment ref="I64" authorId="0" shapeId="0">
      <text>
        <r>
          <rPr>
            <b/>
            <sz val="9"/>
            <color indexed="81"/>
            <rFont val="Tahoma"/>
            <family val="2"/>
          </rPr>
          <t>Nohemy Rivera:</t>
        </r>
        <r>
          <rPr>
            <sz val="9"/>
            <color indexed="81"/>
            <rFont val="Tahoma"/>
            <family val="2"/>
          </rPr>
          <t xml:space="preserve">
Falta el número de personas</t>
        </r>
      </text>
    </comment>
  </commentList>
</comments>
</file>

<file path=xl/sharedStrings.xml><?xml version="1.0" encoding="utf-8"?>
<sst xmlns="http://schemas.openxmlformats.org/spreadsheetml/2006/main" count="1040" uniqueCount="188">
  <si>
    <r>
      <t xml:space="preserve">Unidad Operativa: </t>
    </r>
    <r>
      <rPr>
        <b/>
        <sz val="11"/>
        <color rgb="FF000000"/>
        <rFont val="Calibri"/>
        <family val="2"/>
      </rPr>
      <t>Unidad de Formación y Promoción</t>
    </r>
  </si>
  <si>
    <t>Objetivo Estratégico</t>
  </si>
  <si>
    <t>Eje Estratégico</t>
  </si>
  <si>
    <t>Resultado</t>
  </si>
  <si>
    <t>Acción Estratégica</t>
  </si>
  <si>
    <t>Actividades</t>
  </si>
  <si>
    <t xml:space="preserve">Contribución A. Estratégica en Meta Quinquenal (%) </t>
  </si>
  <si>
    <t>Cantidad  y</t>
  </si>
  <si>
    <t>Medio de verificación cumplimiento de Actividades</t>
  </si>
  <si>
    <t>1er trimestre</t>
  </si>
  <si>
    <t>2do trimestre</t>
  </si>
  <si>
    <t>3er trimestre</t>
  </si>
  <si>
    <t>4o trimestre</t>
  </si>
  <si>
    <t>PRESUPUESTO ASIGNADO</t>
  </si>
  <si>
    <t>Enero</t>
  </si>
  <si>
    <t>Febrero</t>
  </si>
  <si>
    <t>Marxo</t>
  </si>
  <si>
    <t>Abril</t>
  </si>
  <si>
    <t>Mayo</t>
  </si>
  <si>
    <t>Junio</t>
  </si>
  <si>
    <t>Julio</t>
  </si>
  <si>
    <t>Agosto</t>
  </si>
  <si>
    <t>Septiembre</t>
  </si>
  <si>
    <t xml:space="preserve">Octubre </t>
  </si>
  <si>
    <t>Noviembre</t>
  </si>
  <si>
    <t>Diciembre</t>
  </si>
  <si>
    <t>OE.1</t>
  </si>
  <si>
    <t xml:space="preserve"> Fortalecer en la población el conocimiento y ejercicio del derecho de acceso a la información pública y protección de datos personales</t>
  </si>
  <si>
    <t>EE.1.1</t>
  </si>
  <si>
    <r>
      <rPr>
        <b/>
        <i/>
        <sz val="10"/>
        <color rgb="FFFFFFFF"/>
        <rFont val="Arial"/>
        <family val="2"/>
      </rPr>
      <t>Formación en materias reguladas por la LAIP</t>
    </r>
    <r>
      <rPr>
        <b/>
        <sz val="10"/>
        <color rgb="FFFFFFFF"/>
        <rFont val="Arial"/>
        <family val="2"/>
      </rPr>
      <t xml:space="preserve">. Desarrollar la formación como proceso para promover una cultura de transparencia y acceso a la información en El Salvador </t>
    </r>
  </si>
  <si>
    <t xml:space="preserve">R.1.1.1 </t>
  </si>
  <si>
    <t>Estrategia de Formación Implementada</t>
  </si>
  <si>
    <t xml:space="preserve">Indicador de resultado: </t>
  </si>
  <si>
    <t>Número de acciones formativas realizadas con base en la estrategia de formación.</t>
  </si>
  <si>
    <t>Meta Anual:</t>
  </si>
  <si>
    <t>Acciones</t>
  </si>
  <si>
    <t>AE. 1.1.1.1</t>
  </si>
  <si>
    <t>Elaborar la Estrategia General de Formación.</t>
  </si>
  <si>
    <t xml:space="preserve">Observaciones: </t>
  </si>
  <si>
    <t>Act. 1.1.1.1.2</t>
  </si>
  <si>
    <t>Diseño de la Estrategia General de Formación para la implementación 2017-2022</t>
  </si>
  <si>
    <t>Documento Estrategia General de Formación</t>
  </si>
  <si>
    <t>Act. 1.1.1.1.3</t>
  </si>
  <si>
    <t>R.1.1.2</t>
  </si>
  <si>
    <t>Oferta formativa (virtual y presencial) basada en competencias puesta a disposición de diferentes grupos de interés.</t>
  </si>
  <si>
    <t>Número de personas pertenecientes a grupos de interés que participaron en las modalidadesde enseñanza con enfoque por competencia.</t>
  </si>
  <si>
    <t>personas</t>
  </si>
  <si>
    <t>AE. 1.1.2.1</t>
  </si>
  <si>
    <t>Adecuar la oferta formativa a la población seleccionada a un proceso de formación uniforme basado en competencias.</t>
  </si>
  <si>
    <t>Act. 1.1.2.1.1</t>
  </si>
  <si>
    <r>
      <t>Desarrollar procesos de formación uniforme basado en competencias, sobre materias reguladas en la LAIP para sociedad civil.</t>
    </r>
    <r>
      <rPr>
        <sz val="10"/>
        <color rgb="FFFF0000"/>
        <rFont val="Arial"/>
        <family val="2"/>
      </rPr>
      <t xml:space="preserve"> </t>
    </r>
  </si>
  <si>
    <t>Reporte de proceso</t>
  </si>
  <si>
    <t>AE. 1.1.2.2</t>
  </si>
  <si>
    <t>Desarrollar e implementar un programa de capacitación que permita dominar la experiencia educativa –diseño, ejecución y evaluación- utilizando recursos e-Learning.</t>
  </si>
  <si>
    <t>Act. 1.1.2.2.1</t>
  </si>
  <si>
    <t>Desarrollar procesos de formación en modalidad virtual o semipresencial sobre las materias reguladas en la LAIP para sociedad civil</t>
  </si>
  <si>
    <t>EE.1.2</t>
  </si>
  <si>
    <t>Promoción de la Transparencia. Promover la cultura de la transparencia en la sociedad civil.</t>
  </si>
  <si>
    <t>R.1.2.1</t>
  </si>
  <si>
    <t>Cultura de transparencia fortalecida por la participación de la sociedad civil.</t>
  </si>
  <si>
    <t>Número de personas que participan en actividades de promoción  y/o divulgación de la cultura de la transparencia en la sociedad civil</t>
  </si>
  <si>
    <t>AE. 1.2.1.1</t>
  </si>
  <si>
    <t>Act. 1.2.1.1.1</t>
  </si>
  <si>
    <t>Act. 1.2.1.1.2</t>
  </si>
  <si>
    <t>Desarrollar actividades de promoción de las materias reguladas en la LAIP para la sociedad civil.</t>
  </si>
  <si>
    <t>R.1.2.2</t>
  </si>
  <si>
    <t>Materias reguladas en la LAIP incluidas en el Sistema Educativo Nacional para avanzar en la cultura de acceso a la información y transparencia.</t>
  </si>
  <si>
    <t>AE. 1.2.2.1</t>
  </si>
  <si>
    <t>Desarrollar una red de sociedad civil “Formación de Formadores”  en los temas de acceso a la información, transparencia e incidencia.</t>
  </si>
  <si>
    <t>Act. 1.2.2.1.1</t>
  </si>
  <si>
    <t>Desarrollar e implementar un proceso de sensibilización para formación de red de formadores (formar a personal técnico de las direcciones departamentales de educación del MINED).</t>
  </si>
  <si>
    <t>Act. 1.2.2.1.2</t>
  </si>
  <si>
    <t>OE.2</t>
  </si>
  <si>
    <t>Propiciar la correcta aplicación de la Ley de Acceso a la Información Pública (LAIP)  en los entes obligados y otras normas de su competencia.</t>
  </si>
  <si>
    <t>EE.2.1</t>
  </si>
  <si>
    <t xml:space="preserve">Desarrollo de capacidades en entes obligados. Apoyar el desarrollo de capacidades a entes obligados en la aplicación de normativa, lineamientos y criterios resolutivos sobre el derecho de acceso a la información pública,  protección de datos personales y gestión documental. </t>
  </si>
  <si>
    <t xml:space="preserve">R.2.1.1  </t>
  </si>
  <si>
    <t>Entes obligados aplican la LAIP de acuerdo a la normativa y criterios resolutivos del IAIP.</t>
  </si>
  <si>
    <t>AE. 2.1.1.4</t>
  </si>
  <si>
    <t>Act. 2.1.1.4.1</t>
  </si>
  <si>
    <t>Elaborar y divulgar lineamientos normativos para desarrollar procesos de formación presencial y virtual.</t>
  </si>
  <si>
    <t>Elaborar y actualizar el plan de formación y promoción de la cultura de transparencia en entes obligados y sociedad civil</t>
  </si>
  <si>
    <t>listados de asistencia</t>
  </si>
  <si>
    <t>Act. 2.1.1.4.2</t>
  </si>
  <si>
    <t>Materiales</t>
  </si>
  <si>
    <t>AE. 2.1.1.5</t>
  </si>
  <si>
    <t>Implementar la formación en los entes obligados con el enfoque de competencias (modalidad virtual y presencial).</t>
  </si>
  <si>
    <t>Act. 2.1.1.5.1</t>
  </si>
  <si>
    <t>Act. 2.1.1.5.2</t>
  </si>
  <si>
    <r>
      <t xml:space="preserve">Diseñar e implementar un plan de promoción de la cultura de transparencia para facilitar en las personas el ejercicio de sus </t>
    </r>
    <r>
      <rPr>
        <b/>
        <sz val="10"/>
        <color rgb="FF000000"/>
        <rFont val="Arial"/>
        <family val="2"/>
      </rPr>
      <t>derechos (Atender sujetos de diferentes sectores para el ejercicio de sus derechos).</t>
    </r>
  </si>
  <si>
    <r>
      <t xml:space="preserve">Elaborar herramientas </t>
    </r>
    <r>
      <rPr>
        <b/>
        <sz val="10"/>
        <rFont val="Arial"/>
        <family val="2"/>
      </rPr>
      <t>para fortalecer capacidades de aplicación de DAIP, PDP y GDA en los entes obligados.</t>
    </r>
  </si>
  <si>
    <t>Documento normativo</t>
  </si>
  <si>
    <t>Elaborar materiales educativos como herramientas para fortalecer la aplicación de las materias reguladas en la LAIP</t>
  </si>
  <si>
    <t>Observaciones: Colaboran UDAI, UPDP, GDA, UFIS</t>
  </si>
  <si>
    <t>PLAN OPERATIVO ANUAL 2019</t>
  </si>
  <si>
    <r>
      <t xml:space="preserve">Período: </t>
    </r>
    <r>
      <rPr>
        <b/>
        <sz val="11"/>
        <color rgb="FF000000"/>
        <rFont val="Calibri"/>
        <family val="2"/>
      </rPr>
      <t>Enero - Dicembre de 2019</t>
    </r>
  </si>
  <si>
    <t>Revisión y actualización de los contenidos de los cursos virtuales</t>
  </si>
  <si>
    <t>Implementar procesos de formación virtual para entes obligados relacionados con la temática de transparencia y acceso a la información pública</t>
  </si>
  <si>
    <t>Implementar procesos de formación virtual para entes obligados relacionados con la gestión documental</t>
  </si>
  <si>
    <t>Desarrollar procesos de formación virtual para entes obligados relacionados con la temática de rendición de cuentas</t>
  </si>
  <si>
    <t>curso</t>
  </si>
  <si>
    <t>Diseñar documento "Criterios relevantes sobre protección de datos personales"</t>
  </si>
  <si>
    <t>Desarrollar kit de juegos lúdicos para aprendizaje de la LAIP</t>
  </si>
  <si>
    <t>Listados de asistencia</t>
  </si>
  <si>
    <t>Documento</t>
  </si>
  <si>
    <t>Memorias de las reuniones</t>
  </si>
  <si>
    <t>Documento Plan de Formación y Promoción Institucional</t>
  </si>
  <si>
    <t>Memoria de reuniones</t>
  </si>
  <si>
    <t>Elaboración de guiones</t>
  </si>
  <si>
    <t>Curso</t>
  </si>
  <si>
    <t xml:space="preserve">Meta Anual: </t>
  </si>
  <si>
    <t xml:space="preserve">Documento </t>
  </si>
  <si>
    <t>Desarrollar cursos de formación virtual para sociedad civil (mujeres, grupos originarios, jóvenes, grupos en situación de vulnerabilidad)</t>
  </si>
  <si>
    <t xml:space="preserve">Revisar y actualizar lineamientos de formación en modalidad presencial </t>
  </si>
  <si>
    <t>Documento actualizado</t>
  </si>
  <si>
    <t>Material</t>
  </si>
  <si>
    <r>
      <t>Desarrollar procesos de formación en materias reguladas en la LAIP para entes obligados</t>
    </r>
    <r>
      <rPr>
        <i/>
        <sz val="10"/>
        <rFont val="Arial"/>
        <family val="2"/>
      </rPr>
      <t xml:space="preserve"> (modalidad presencial).</t>
    </r>
  </si>
  <si>
    <r>
      <t xml:space="preserve">Desarrollar procesos de formación en materias reguladas en la LAIP para entes obligados </t>
    </r>
    <r>
      <rPr>
        <i/>
        <sz val="10"/>
        <rFont val="Arial"/>
        <family val="2"/>
      </rPr>
      <t>(modalidad virtual).</t>
    </r>
  </si>
  <si>
    <t>Diseño de curso virtual en rendición de cuentas</t>
  </si>
  <si>
    <t>Socializar la Estrategia con equipo Ad-hoc</t>
  </si>
  <si>
    <t>Realizar mecanismos de coordinación con la sociedad civil para realizar procesos de promoción.</t>
  </si>
  <si>
    <t>Desarrollar capítulos nuevos de radionovela "CLARIDAD"</t>
  </si>
  <si>
    <t>Actualizar  la Estrategia General de Formación</t>
  </si>
  <si>
    <t>Estrategia actualizada</t>
  </si>
  <si>
    <t xml:space="preserve">Coordinar con actores clave externos para procesos de formación y promoción </t>
  </si>
  <si>
    <t>Integrar acciones de las unidades sustantivas al plan de formación</t>
  </si>
  <si>
    <t xml:space="preserve">Plan de formación </t>
  </si>
  <si>
    <t>Actualizar módulo para la divulgación de la LAIP</t>
  </si>
  <si>
    <t>Desarrollar módulo virtual de divulgación de la LAIP  para sociedad civil</t>
  </si>
  <si>
    <t>cursos desarrollados</t>
  </si>
  <si>
    <t>Integrar acciones de promoción de unidades sustantivas en el Plan de Formación y Promoción Institucional</t>
  </si>
  <si>
    <t>Actualizar guía y cuaderno de ejercicios de los diferentes niveles educativos</t>
  </si>
  <si>
    <t>documentos actualizados</t>
  </si>
  <si>
    <t>Desarrollar guía para aprendizaje LAIP para madres y padres de familia</t>
  </si>
  <si>
    <t>guía desarrollada</t>
  </si>
  <si>
    <t xml:space="preserve">Socializar lineamientos de formación en modalidad presencial </t>
  </si>
  <si>
    <t>Módulo actualizado</t>
  </si>
  <si>
    <t>Documentos de acuerdo</t>
  </si>
  <si>
    <t xml:space="preserve">Gestionar diseño de diplomado en transparencia pública </t>
  </si>
  <si>
    <t>Desarrollar jornadas de promoción sobre la temática de transparencia y acceso a la información pública para sociedad civil (periodistas, lideres comunitarios, mujeres, grupos originarios, otros).</t>
  </si>
  <si>
    <t xml:space="preserve">Curso a docentes, asistentes técnicos pedagógicos, directores o personal administrativo de las departamentales de educación en materias relacionadas a la transparencia. </t>
  </si>
  <si>
    <t xml:space="preserve">Dar seguimiento al proceso de incorporación de contenidos regulados en la LAIP en cuanto a la formación docente. </t>
  </si>
  <si>
    <t>Desarrollar actividades de seguimiento en centros escolares (visitas, reuniones u otros).</t>
  </si>
  <si>
    <t>Desarrollar actividades de sensibilización sobre temas asociados a la LAIP dirigidas a la comunidad educativa.</t>
  </si>
  <si>
    <t>Documento compartido</t>
  </si>
  <si>
    <t>Desarrollar jornadas de formación sobre la temática de transparencia y acceso a la información pública para sociedad civil (universidades).</t>
  </si>
  <si>
    <t>Desarrollar jornadas de formación sobre otras temáticas de la LAIP para sociedad civil (solicitudes).</t>
  </si>
  <si>
    <t>Irma</t>
  </si>
  <si>
    <t xml:space="preserve">Irma </t>
  </si>
  <si>
    <t>Irma y Nohemy</t>
  </si>
  <si>
    <t xml:space="preserve">Rocío </t>
  </si>
  <si>
    <t xml:space="preserve">Todos </t>
  </si>
  <si>
    <t xml:space="preserve">Uzziel </t>
  </si>
  <si>
    <t>Rocío</t>
  </si>
  <si>
    <t>Rocío y Nohemy</t>
  </si>
  <si>
    <t>Irma y Uzziel</t>
  </si>
  <si>
    <t xml:space="preserve">Uzziel y Rocío </t>
  </si>
  <si>
    <t xml:space="preserve">Gerardo e Irma </t>
  </si>
  <si>
    <t>Nohemy y Gerardo</t>
  </si>
  <si>
    <t xml:space="preserve">Irma y Gerardo </t>
  </si>
  <si>
    <t>Desarrollar la estrategia</t>
  </si>
  <si>
    <t xml:space="preserve">Elaborar la currícula de diplomado especializado en transparencia. </t>
  </si>
  <si>
    <t xml:space="preserve">Desarrollar actividades de formación a personal del Instituto Nacional de Formación Docente (INFOD). </t>
  </si>
  <si>
    <t>Desarrollar actividades para incentivar el ejercicio del DAIP (ferias, foros y eventos públicos)</t>
  </si>
  <si>
    <t>Registro de aplicación de la estrategia en informe de metas de la UNFOP</t>
  </si>
  <si>
    <t>Desarrollar actividades de formación sobre materias reguladas en la LAIP (solicitudes servidores públicos)</t>
  </si>
  <si>
    <t>Implementar diplomados a servidores públicos sobre materias reguladas en la LAIP.</t>
  </si>
  <si>
    <t>Desarrollar procesos de formación relacionados a lineamientos emitidos por el IAIP, para las municipalidades e instituciones de gobierno central y autónomas.</t>
  </si>
  <si>
    <t>Ejecución</t>
  </si>
  <si>
    <t>Evaluación</t>
  </si>
  <si>
    <t>Comentarios</t>
  </si>
  <si>
    <t>Marzo</t>
  </si>
  <si>
    <t>Se han identificado los apartados a modificar y se han sostenido reuniones con el técnico de la unidad a cargo.</t>
  </si>
  <si>
    <t>Se ha sostenido comunicación con la consultora, incluso vía skype, de Eursocial, con docentes y técnicos del MINED para la validación de cambios propuestos en los materiales, así como la incorporación de indicadores de logro y actividades de aprendizaje de la materia MUCI.</t>
  </si>
  <si>
    <t>Meta no cumplida, debido a que la unidad cuenta con dos técnicos menos; 1 desde octubre de 2018 y otra desde el 1 de marzo, lo que ha dificultado cumplir con todas las metas. Se espera que en mayo de 2019 cumplir esta meta.</t>
  </si>
  <si>
    <t>Se remitió cuadro de llenado fácil para procesos de formación y promoción a todas la unidades sustantivas y se recibieron insumos que fueron incorporados en el Plan.</t>
  </si>
  <si>
    <t>Reunión de coordinación con INFOD, ISDEM y MINED.</t>
  </si>
  <si>
    <t>Plan elaborado y revisado por el jefe de planificación para postriormente ser remitido al comisionado presidente.</t>
  </si>
  <si>
    <t>Plan de Formación y Promoción aprobado por el comisionado presidente.</t>
  </si>
  <si>
    <t>Se han desarrollado 3 jornadas de formación sobre los lineamientos de publicación de información oficiosa y el modelo de evaluación del desempeño, dirigida a municipalidades que serán parte del proceso de evaluación.</t>
  </si>
  <si>
    <t>Reunión con representantes de la UTEC, Centro de Orientación Profesional de la UCA y con la Coordinadora del Programa de Orientación de Carrera (POC) de la UDB.</t>
  </si>
  <si>
    <t>Las actividades fueron integradas al Plan.</t>
  </si>
  <si>
    <t>1 charla sobre gestión documental para unidades administrativas de la Defensoría del Consumidor.</t>
  </si>
  <si>
    <t>Evento público: 6 años fomentado la cultura de transparencia y acceso a la información</t>
  </si>
  <si>
    <t>2 charlas realizadas en la Universidad Evangélica (1 a estudiantes de la licenciatura en administración de empresas y 1 a estudianes de la licenciatura y técnico en relaciones públicas de la Universidad Evangelica de El Salvador).</t>
  </si>
  <si>
    <t>Febrerp</t>
  </si>
  <si>
    <r>
      <t xml:space="preserve">7 solicitudes sobre transparencia y acceso a la información atendidas: 3 jornadas a la PNC, 1 municipalidad de Nejapa, 1 hospital de San Bartolo (adscrito al Ministerio de Salud), 1 municipalidad de Santa Isabel Ishuatán, 1 CONAIPD y 1 sobre gestión documental a la Procuraduría para la Defensa de los Derechos Humanos. </t>
    </r>
    <r>
      <rPr>
        <sz val="11"/>
        <color rgb="FFFF0000"/>
        <rFont val="Calibri"/>
        <family val="2"/>
      </rPr>
      <t>Total 6</t>
    </r>
  </si>
  <si>
    <r>
      <t xml:space="preserve">5 solicitudes de capacitación sobre transparencia y acceso a la información: Municipalidad de San Marcos, Policía Nacional Civil, Municipalidad de Mejicanos, Hospital Nacional Santa Teresa, Municipalidad de Comasagua y 1 sobre gestión documental y archivos al Fondo Ambiental de El Salvador. </t>
    </r>
    <r>
      <rPr>
        <sz val="11"/>
        <color rgb="FFFF0000"/>
        <rFont val="Calibri"/>
        <family val="2"/>
      </rPr>
      <t>Total 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</si>
</sst>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0.0%"/>
  </numFmts>
  <fonts count="42" x14ac:knownFonts="1">
    <font>
      <sz val="11"/>
      <color rgb="FF000000"/>
      <name val="Calibri"/>
    </font>
    <font>
      <b/>
      <sz val="20"/>
      <color rgb="FF800000"/>
      <name val="Arial"/>
      <family val="2"/>
    </font>
    <font>
      <b/>
      <sz val="11"/>
      <color rgb="FF000000"/>
      <name val="Calibri"/>
      <family val="2"/>
    </font>
    <font>
      <b/>
      <sz val="9"/>
      <name val="Arial"/>
      <family val="2"/>
    </font>
    <font>
      <sz val="11"/>
      <name val="Calibri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b/>
      <sz val="9"/>
      <color rgb="FFFFFFFF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b/>
      <sz val="10"/>
      <color rgb="FF0000FF"/>
      <name val="Arial"/>
      <family val="2"/>
    </font>
    <font>
      <b/>
      <sz val="8"/>
      <color rgb="FF0000FF"/>
      <name val="Arial"/>
      <family val="2"/>
    </font>
    <font>
      <sz val="8"/>
      <color rgb="FF0000FF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8"/>
      <name val="Arial"/>
      <family val="2"/>
    </font>
    <font>
      <b/>
      <i/>
      <sz val="10"/>
      <color rgb="FFFFFFFF"/>
      <name val="Arial"/>
      <family val="2"/>
    </font>
    <font>
      <b/>
      <sz val="8"/>
      <color rgb="FFFF0000"/>
      <name val="Arial"/>
      <family val="2"/>
    </font>
    <font>
      <sz val="11"/>
      <color rgb="FF5B9BD5"/>
      <name val="Calibri"/>
      <family val="2"/>
    </font>
    <font>
      <sz val="10"/>
      <color rgb="FF5B9BD5"/>
      <name val="Arial"/>
      <family val="2"/>
    </font>
    <font>
      <b/>
      <sz val="9"/>
      <color rgb="FF5B9BD5"/>
      <name val="Arial"/>
      <family val="2"/>
    </font>
    <font>
      <sz val="9"/>
      <color rgb="FF5B9BD5"/>
      <name val="Arial"/>
      <family val="2"/>
    </font>
    <font>
      <sz val="8"/>
      <color rgb="FF5B9BD5"/>
      <name val="Arial"/>
      <family val="2"/>
    </font>
    <font>
      <sz val="10"/>
      <color rgb="FFFF0000"/>
      <name val="Arial"/>
      <family val="2"/>
    </font>
    <font>
      <b/>
      <sz val="10"/>
      <color rgb="FF000000"/>
      <name val="Arial"/>
      <family val="2"/>
    </font>
    <font>
      <b/>
      <sz val="20"/>
      <color rgb="FF800000"/>
      <name val="Arial"/>
      <family val="2"/>
    </font>
    <font>
      <b/>
      <sz val="9"/>
      <color rgb="FF000000"/>
      <name val="Calibri"/>
      <family val="2"/>
    </font>
    <font>
      <sz val="9"/>
      <name val="Calibri"/>
      <family val="2"/>
    </font>
    <font>
      <sz val="10"/>
      <name val="Arial"/>
      <family val="2"/>
    </font>
    <font>
      <sz val="8"/>
      <name val="Arial"/>
      <family val="2"/>
    </font>
    <font>
      <sz val="8"/>
      <color rgb="FF5B9BD5"/>
      <name val="Arial"/>
      <family val="2"/>
    </font>
    <font>
      <sz val="10"/>
      <color rgb="FF5B9BD5"/>
      <name val="Arial"/>
      <family val="2"/>
    </font>
    <font>
      <sz val="8"/>
      <color rgb="FF0000FF"/>
      <name val="Arial"/>
      <family val="2"/>
    </font>
    <font>
      <sz val="8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8"/>
      <color rgb="FFFF0000"/>
      <name val="Arial"/>
      <family val="2"/>
    </font>
    <font>
      <sz val="11"/>
      <color rgb="FFFF0000"/>
      <name val="Calibri"/>
      <family val="2"/>
    </font>
    <font>
      <i/>
      <sz val="10"/>
      <name val="Arial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9CC2E5"/>
        <bgColor rgb="FF9CC2E5"/>
      </patternFill>
    </fill>
    <fill>
      <patternFill patternType="solid">
        <fgColor rgb="FF808080"/>
        <bgColor rgb="FF808080"/>
      </patternFill>
    </fill>
    <fill>
      <patternFill patternType="solid">
        <fgColor rgb="FFFFFFFF"/>
        <bgColor rgb="FFFFFFFF"/>
      </patternFill>
    </fill>
    <fill>
      <patternFill patternType="solid">
        <fgColor rgb="FFAEABAB"/>
        <bgColor rgb="FFAEABAB"/>
      </patternFill>
    </fill>
    <fill>
      <patternFill patternType="solid">
        <fgColor rgb="FFD6DCE4"/>
        <bgColor rgb="FFD6DCE4"/>
      </patternFill>
    </fill>
    <fill>
      <patternFill patternType="solid">
        <fgColor rgb="FFD9E2F3"/>
        <bgColor rgb="FFD9E2F3"/>
      </patternFill>
    </fill>
    <fill>
      <patternFill patternType="solid">
        <fgColor rgb="FFDEEAF6"/>
        <bgColor rgb="FFDEEAF6"/>
      </patternFill>
    </fill>
    <fill>
      <patternFill patternType="solid">
        <fgColor rgb="FFFFE59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/>
      <diagonal/>
    </border>
    <border>
      <left style="medium">
        <color rgb="FFCCCCCC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CCCCCC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</borders>
  <cellStyleXfs count="3">
    <xf numFmtId="0" fontId="0" fillId="0" borderId="0"/>
    <xf numFmtId="9" fontId="40" fillId="0" borderId="0" applyFont="0" applyFill="0" applyBorder="0" applyAlignment="0" applyProtection="0"/>
    <xf numFmtId="44" fontId="41" fillId="0" borderId="0" applyFont="0" applyFill="0" applyBorder="0" applyAlignment="0" applyProtection="0"/>
  </cellStyleXfs>
  <cellXfs count="394">
    <xf numFmtId="0" fontId="0" fillId="0" borderId="0" xfId="0" applyFont="1" applyAlignme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2" xfId="0" applyFont="1" applyBorder="1"/>
    <xf numFmtId="0" fontId="0" fillId="0" borderId="0" xfId="0" applyFont="1"/>
    <xf numFmtId="0" fontId="0" fillId="0" borderId="2" xfId="0" applyFont="1" applyBorder="1"/>
    <xf numFmtId="0" fontId="2" fillId="0" borderId="0" xfId="0" applyFont="1"/>
    <xf numFmtId="0" fontId="8" fillId="3" borderId="22" xfId="0" applyFont="1" applyFill="1" applyBorder="1" applyAlignment="1">
      <alignment vertical="center" wrapText="1"/>
    </xf>
    <xf numFmtId="0" fontId="9" fillId="5" borderId="21" xfId="0" applyFont="1" applyFill="1" applyBorder="1" applyAlignment="1">
      <alignment horizontal="center" vertical="center" wrapText="1"/>
    </xf>
    <xf numFmtId="0" fontId="10" fillId="4" borderId="26" xfId="0" applyFont="1" applyFill="1" applyBorder="1" applyAlignment="1">
      <alignment vertical="center" wrapText="1"/>
    </xf>
    <xf numFmtId="0" fontId="10" fillId="4" borderId="27" xfId="0" applyFont="1" applyFill="1" applyBorder="1" applyAlignment="1">
      <alignment vertical="center" wrapText="1"/>
    </xf>
    <xf numFmtId="0" fontId="10" fillId="4" borderId="28" xfId="0" applyFont="1" applyFill="1" applyBorder="1" applyAlignment="1">
      <alignment horizontal="left" vertical="center" wrapText="1"/>
    </xf>
    <xf numFmtId="0" fontId="10" fillId="4" borderId="27" xfId="0" applyFont="1" applyFill="1" applyBorder="1" applyAlignment="1">
      <alignment horizontal="left" vertical="center" wrapText="1"/>
    </xf>
    <xf numFmtId="0" fontId="5" fillId="6" borderId="41" xfId="0" applyFont="1" applyFill="1" applyBorder="1" applyAlignment="1">
      <alignment horizontal="center" vertical="center" wrapText="1"/>
    </xf>
    <xf numFmtId="0" fontId="10" fillId="4" borderId="47" xfId="0" applyFont="1" applyFill="1" applyBorder="1" applyAlignment="1">
      <alignment horizontal="left" vertical="center" wrapText="1"/>
    </xf>
    <xf numFmtId="9" fontId="3" fillId="7" borderId="51" xfId="0" applyNumberFormat="1" applyFont="1" applyFill="1" applyBorder="1" applyAlignment="1">
      <alignment horizontal="center" vertical="center" wrapText="1"/>
    </xf>
    <xf numFmtId="44" fontId="0" fillId="2" borderId="53" xfId="0" applyNumberFormat="1" applyFont="1" applyFill="1" applyBorder="1"/>
    <xf numFmtId="0" fontId="15" fillId="0" borderId="54" xfId="0" applyFont="1" applyBorder="1" applyAlignment="1">
      <alignment horizontal="left" vertical="center" wrapText="1"/>
    </xf>
    <xf numFmtId="9" fontId="16" fillId="0" borderId="55" xfId="0" applyNumberFormat="1" applyFont="1" applyBorder="1" applyAlignment="1">
      <alignment horizontal="center" vertical="center" wrapText="1"/>
    </xf>
    <xf numFmtId="44" fontId="0" fillId="0" borderId="14" xfId="0" applyNumberFormat="1" applyFont="1" applyBorder="1"/>
    <xf numFmtId="0" fontId="15" fillId="0" borderId="58" xfId="0" applyFont="1" applyBorder="1" applyAlignment="1">
      <alignment horizontal="left" vertical="center" wrapText="1"/>
    </xf>
    <xf numFmtId="44" fontId="0" fillId="0" borderId="2" xfId="0" applyNumberFormat="1" applyFont="1" applyBorder="1"/>
    <xf numFmtId="0" fontId="15" fillId="0" borderId="41" xfId="0" applyFont="1" applyBorder="1" applyAlignment="1">
      <alignment horizontal="left" vertical="center" wrapText="1"/>
    </xf>
    <xf numFmtId="0" fontId="16" fillId="6" borderId="41" xfId="0" applyFont="1" applyFill="1" applyBorder="1" applyAlignment="1">
      <alignment horizontal="center" vertical="center" wrapText="1"/>
    </xf>
    <xf numFmtId="9" fontId="3" fillId="7" borderId="53" xfId="0" applyNumberFormat="1" applyFont="1" applyFill="1" applyBorder="1" applyAlignment="1">
      <alignment horizontal="center" vertical="center" wrapText="1"/>
    </xf>
    <xf numFmtId="0" fontId="15" fillId="0" borderId="70" xfId="0" applyFont="1" applyBorder="1" applyAlignment="1">
      <alignment horizontal="left" vertical="center" wrapText="1"/>
    </xf>
    <xf numFmtId="1" fontId="16" fillId="0" borderId="70" xfId="0" applyNumberFormat="1" applyFont="1" applyBorder="1" applyAlignment="1">
      <alignment horizontal="center" vertical="center" wrapText="1"/>
    </xf>
    <xf numFmtId="9" fontId="16" fillId="0" borderId="72" xfId="0" applyNumberFormat="1" applyFont="1" applyBorder="1" applyAlignment="1">
      <alignment horizontal="center" vertical="center" wrapText="1"/>
    </xf>
    <xf numFmtId="0" fontId="10" fillId="4" borderId="73" xfId="0" applyFont="1" applyFill="1" applyBorder="1" applyAlignment="1">
      <alignment horizontal="left" vertical="center" wrapText="1"/>
    </xf>
    <xf numFmtId="9" fontId="16" fillId="0" borderId="75" xfId="0" applyNumberFormat="1" applyFont="1" applyBorder="1" applyAlignment="1">
      <alignment horizontal="center" vertical="center" wrapText="1"/>
    </xf>
    <xf numFmtId="9" fontId="16" fillId="0" borderId="76" xfId="0" applyNumberFormat="1" applyFont="1" applyBorder="1" applyAlignment="1">
      <alignment horizontal="center" vertical="center" wrapText="1"/>
    </xf>
    <xf numFmtId="164" fontId="16" fillId="0" borderId="75" xfId="0" applyNumberFormat="1" applyFont="1" applyBorder="1" applyAlignment="1">
      <alignment horizontal="center" vertical="center" wrapText="1"/>
    </xf>
    <xf numFmtId="9" fontId="16" fillId="0" borderId="80" xfId="0" applyNumberFormat="1" applyFont="1" applyBorder="1" applyAlignment="1">
      <alignment horizontal="center" vertical="center" wrapText="1"/>
    </xf>
    <xf numFmtId="9" fontId="16" fillId="0" borderId="81" xfId="0" applyNumberFormat="1" applyFont="1" applyBorder="1" applyAlignment="1">
      <alignment horizontal="center" vertical="center" wrapText="1"/>
    </xf>
    <xf numFmtId="0" fontId="0" fillId="0" borderId="53" xfId="0" applyFont="1" applyBorder="1"/>
    <xf numFmtId="1" fontId="16" fillId="0" borderId="84" xfId="0" applyNumberFormat="1" applyFont="1" applyBorder="1" applyAlignment="1">
      <alignment horizontal="center" vertical="center" wrapText="1"/>
    </xf>
    <xf numFmtId="9" fontId="16" fillId="0" borderId="85" xfId="0" applyNumberFormat="1" applyFont="1" applyBorder="1" applyAlignment="1">
      <alignment horizontal="center" vertical="center" wrapText="1"/>
    </xf>
    <xf numFmtId="10" fontId="16" fillId="0" borderId="85" xfId="0" applyNumberFormat="1" applyFont="1" applyBorder="1" applyAlignment="1">
      <alignment horizontal="center" vertical="center" wrapText="1"/>
    </xf>
    <xf numFmtId="9" fontId="16" fillId="0" borderId="77" xfId="0" applyNumberFormat="1" applyFont="1" applyBorder="1" applyAlignment="1">
      <alignment horizontal="center" vertical="center" wrapText="1"/>
    </xf>
    <xf numFmtId="9" fontId="16" fillId="0" borderId="87" xfId="0" applyNumberFormat="1" applyFont="1" applyBorder="1" applyAlignment="1">
      <alignment horizontal="center" vertical="center" wrapText="1"/>
    </xf>
    <xf numFmtId="9" fontId="16" fillId="0" borderId="9" xfId="0" applyNumberFormat="1" applyFont="1" applyBorder="1" applyAlignment="1">
      <alignment horizontal="center" vertical="center" wrapText="1"/>
    </xf>
    <xf numFmtId="1" fontId="16" fillId="0" borderId="54" xfId="0" applyNumberFormat="1" applyFont="1" applyBorder="1" applyAlignment="1">
      <alignment horizontal="center" vertical="center" wrapText="1"/>
    </xf>
    <xf numFmtId="0" fontId="19" fillId="0" borderId="2" xfId="0" applyFont="1" applyBorder="1"/>
    <xf numFmtId="0" fontId="20" fillId="4" borderId="27" xfId="0" applyFont="1" applyFill="1" applyBorder="1" applyAlignment="1">
      <alignment vertical="center" wrapText="1"/>
    </xf>
    <xf numFmtId="0" fontId="20" fillId="4" borderId="27" xfId="0" applyFont="1" applyFill="1" applyBorder="1" applyAlignment="1">
      <alignment horizontal="left" vertical="center" wrapText="1"/>
    </xf>
    <xf numFmtId="0" fontId="21" fillId="7" borderId="90" xfId="0" applyFont="1" applyFill="1" applyBorder="1" applyAlignment="1">
      <alignment horizontal="center" vertical="top" wrapText="1"/>
    </xf>
    <xf numFmtId="0" fontId="22" fillId="0" borderId="84" xfId="0" applyFont="1" applyBorder="1" applyAlignment="1">
      <alignment horizontal="left" vertical="center" wrapText="1"/>
    </xf>
    <xf numFmtId="0" fontId="20" fillId="0" borderId="85" xfId="0" applyFont="1" applyBorder="1" applyAlignment="1">
      <alignment horizontal="left" vertical="center" wrapText="1"/>
    </xf>
    <xf numFmtId="0" fontId="20" fillId="0" borderId="59" xfId="0" applyFont="1" applyBorder="1" applyAlignment="1">
      <alignment horizontal="left" vertical="center" wrapText="1"/>
    </xf>
    <xf numFmtId="9" fontId="23" fillId="0" borderId="91" xfId="0" applyNumberFormat="1" applyFont="1" applyBorder="1" applyAlignment="1">
      <alignment horizontal="center" vertical="center" wrapText="1"/>
    </xf>
    <xf numFmtId="1" fontId="23" fillId="0" borderId="58" xfId="0" applyNumberFormat="1" applyFont="1" applyBorder="1" applyAlignment="1">
      <alignment horizontal="center" vertical="center" wrapText="1"/>
    </xf>
    <xf numFmtId="9" fontId="23" fillId="0" borderId="85" xfId="0" applyNumberFormat="1" applyFont="1" applyBorder="1" applyAlignment="1">
      <alignment horizontal="center" vertical="center" wrapText="1"/>
    </xf>
    <xf numFmtId="164" fontId="23" fillId="0" borderId="85" xfId="0" applyNumberFormat="1" applyFont="1" applyBorder="1" applyAlignment="1">
      <alignment horizontal="center" vertical="center" wrapText="1"/>
    </xf>
    <xf numFmtId="44" fontId="19" fillId="0" borderId="14" xfId="0" applyNumberFormat="1" applyFont="1" applyBorder="1"/>
    <xf numFmtId="0" fontId="19" fillId="0" borderId="0" xfId="0" applyFont="1"/>
    <xf numFmtId="0" fontId="21" fillId="7" borderId="92" xfId="0" applyFont="1" applyFill="1" applyBorder="1" applyAlignment="1">
      <alignment horizontal="center" vertical="top" wrapText="1"/>
    </xf>
    <xf numFmtId="0" fontId="22" fillId="0" borderId="93" xfId="0" applyFont="1" applyBorder="1" applyAlignment="1">
      <alignment horizontal="left" vertical="center" wrapText="1"/>
    </xf>
    <xf numFmtId="0" fontId="20" fillId="0" borderId="94" xfId="0" applyFont="1" applyBorder="1" applyAlignment="1">
      <alignment horizontal="left" vertical="center" wrapText="1"/>
    </xf>
    <xf numFmtId="1" fontId="23" fillId="0" borderId="97" xfId="0" applyNumberFormat="1" applyFont="1" applyBorder="1" applyAlignment="1">
      <alignment horizontal="center" vertical="center" wrapText="1"/>
    </xf>
    <xf numFmtId="9" fontId="23" fillId="0" borderId="94" xfId="0" applyNumberFormat="1" applyFont="1" applyBorder="1" applyAlignment="1">
      <alignment horizontal="center" vertical="center" wrapText="1"/>
    </xf>
    <xf numFmtId="164" fontId="23" fillId="0" borderId="94" xfId="0" applyNumberFormat="1" applyFont="1" applyBorder="1" applyAlignment="1">
      <alignment horizontal="center" vertical="center" wrapText="1"/>
    </xf>
    <xf numFmtId="164" fontId="23" fillId="0" borderId="98" xfId="0" applyNumberFormat="1" applyFont="1" applyBorder="1" applyAlignment="1">
      <alignment horizontal="center" vertical="center" wrapText="1"/>
    </xf>
    <xf numFmtId="0" fontId="15" fillId="0" borderId="74" xfId="0" applyFont="1" applyBorder="1" applyAlignment="1">
      <alignment horizontal="left" vertical="center" wrapText="1"/>
    </xf>
    <xf numFmtId="164" fontId="16" fillId="0" borderId="71" xfId="0" applyNumberFormat="1" applyFont="1" applyBorder="1" applyAlignment="1">
      <alignment horizontal="center" vertical="center" wrapText="1"/>
    </xf>
    <xf numFmtId="1" fontId="16" fillId="0" borderId="74" xfId="0" applyNumberFormat="1" applyFont="1" applyBorder="1" applyAlignment="1">
      <alignment horizontal="center" vertical="center" wrapText="1"/>
    </xf>
    <xf numFmtId="0" fontId="22" fillId="0" borderId="58" xfId="0" applyFont="1" applyBorder="1" applyAlignment="1">
      <alignment horizontal="left" vertical="center" wrapText="1"/>
    </xf>
    <xf numFmtId="9" fontId="23" fillId="0" borderId="63" xfId="0" applyNumberFormat="1" applyFont="1" applyBorder="1" applyAlignment="1">
      <alignment horizontal="center" vertical="center" wrapText="1"/>
    </xf>
    <xf numFmtId="1" fontId="23" fillId="0" borderId="60" xfId="0" applyNumberFormat="1" applyFont="1" applyBorder="1" applyAlignment="1">
      <alignment horizontal="center" vertical="center" wrapText="1"/>
    </xf>
    <xf numFmtId="9" fontId="23" fillId="0" borderId="64" xfId="0" applyNumberFormat="1" applyFont="1" applyBorder="1" applyAlignment="1">
      <alignment horizontal="center" vertical="center" wrapText="1"/>
    </xf>
    <xf numFmtId="164" fontId="23" fillId="0" borderId="24" xfId="0" applyNumberFormat="1" applyFont="1" applyBorder="1" applyAlignment="1">
      <alignment horizontal="center" vertical="center" wrapText="1"/>
    </xf>
    <xf numFmtId="164" fontId="23" fillId="0" borderId="64" xfId="0" applyNumberFormat="1" applyFont="1" applyBorder="1" applyAlignment="1">
      <alignment horizontal="center" vertical="center" wrapText="1"/>
    </xf>
    <xf numFmtId="10" fontId="16" fillId="0" borderId="75" xfId="0" applyNumberFormat="1" applyFont="1" applyBorder="1" applyAlignment="1">
      <alignment horizontal="center" vertical="center" wrapText="1"/>
    </xf>
    <xf numFmtId="9" fontId="16" fillId="0" borderId="15" xfId="0" applyNumberFormat="1" applyFont="1" applyBorder="1" applyAlignment="1">
      <alignment horizontal="center" vertical="center" wrapText="1"/>
    </xf>
    <xf numFmtId="1" fontId="16" fillId="0" borderId="65" xfId="0" applyNumberFormat="1" applyFont="1" applyBorder="1" applyAlignment="1">
      <alignment horizontal="center" vertical="center" wrapText="1"/>
    </xf>
    <xf numFmtId="9" fontId="16" fillId="0" borderId="20" xfId="0" applyNumberFormat="1" applyFont="1" applyBorder="1" applyAlignment="1">
      <alignment horizontal="center" vertical="center" wrapText="1"/>
    </xf>
    <xf numFmtId="164" fontId="16" fillId="0" borderId="45" xfId="0" applyNumberFormat="1" applyFont="1" applyBorder="1" applyAlignment="1">
      <alignment horizontal="center" vertical="center" wrapText="1"/>
    </xf>
    <xf numFmtId="0" fontId="0" fillId="0" borderId="15" xfId="0" applyFont="1" applyBorder="1"/>
    <xf numFmtId="10" fontId="5" fillId="0" borderId="55" xfId="0" applyNumberFormat="1" applyFont="1" applyBorder="1" applyAlignment="1">
      <alignment horizontal="center" vertical="center" wrapText="1"/>
    </xf>
    <xf numFmtId="10" fontId="19" fillId="0" borderId="0" xfId="0" applyNumberFormat="1" applyFont="1"/>
    <xf numFmtId="10" fontId="23" fillId="0" borderId="24" xfId="0" applyNumberFormat="1" applyFont="1" applyBorder="1" applyAlignment="1">
      <alignment horizontal="center" vertical="center" wrapText="1"/>
    </xf>
    <xf numFmtId="10" fontId="23" fillId="0" borderId="64" xfId="0" applyNumberFormat="1" applyFont="1" applyBorder="1" applyAlignment="1">
      <alignment horizontal="center" vertical="center" wrapText="1"/>
    </xf>
    <xf numFmtId="164" fontId="0" fillId="0" borderId="0" xfId="0" applyNumberFormat="1" applyFont="1"/>
    <xf numFmtId="1" fontId="23" fillId="0" borderId="94" xfId="0" applyNumberFormat="1" applyFont="1" applyBorder="1" applyAlignment="1">
      <alignment horizontal="center" vertical="center" wrapText="1"/>
    </xf>
    <xf numFmtId="1" fontId="23" fillId="0" borderId="60" xfId="0" applyNumberFormat="1" applyFont="1" applyBorder="1" applyAlignment="1">
      <alignment horizontal="center" vertical="center" wrapText="1"/>
    </xf>
    <xf numFmtId="1" fontId="23" fillId="0" borderId="97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0" fontId="0" fillId="0" borderId="0" xfId="0" applyFont="1" applyAlignment="1"/>
    <xf numFmtId="0" fontId="0" fillId="0" borderId="90" xfId="0" applyFont="1" applyBorder="1"/>
    <xf numFmtId="0" fontId="10" fillId="4" borderId="101" xfId="0" applyFont="1" applyFill="1" applyBorder="1" applyAlignment="1">
      <alignment vertical="center" wrapText="1"/>
    </xf>
    <xf numFmtId="0" fontId="10" fillId="4" borderId="101" xfId="0" applyFont="1" applyFill="1" applyBorder="1" applyAlignment="1">
      <alignment horizontal="left" vertical="center" wrapText="1"/>
    </xf>
    <xf numFmtId="0" fontId="15" fillId="0" borderId="79" xfId="0" applyFont="1" applyBorder="1" applyAlignment="1">
      <alignment horizontal="left" vertical="center" wrapText="1"/>
    </xf>
    <xf numFmtId="10" fontId="16" fillId="0" borderId="105" xfId="0" applyNumberFormat="1" applyFont="1" applyBorder="1" applyAlignment="1">
      <alignment horizontal="center" vertical="center" wrapText="1"/>
    </xf>
    <xf numFmtId="0" fontId="20" fillId="4" borderId="101" xfId="0" applyFont="1" applyFill="1" applyBorder="1" applyAlignment="1">
      <alignment vertical="center" wrapText="1"/>
    </xf>
    <xf numFmtId="0" fontId="20" fillId="4" borderId="101" xfId="0" applyFont="1" applyFill="1" applyBorder="1" applyAlignment="1">
      <alignment horizontal="left" vertical="center" wrapText="1"/>
    </xf>
    <xf numFmtId="0" fontId="15" fillId="0" borderId="107" xfId="0" applyFont="1" applyBorder="1" applyAlignment="1">
      <alignment horizontal="left" vertical="center" wrapText="1"/>
    </xf>
    <xf numFmtId="0" fontId="22" fillId="0" borderId="108" xfId="0" applyFont="1" applyBorder="1" applyAlignment="1">
      <alignment horizontal="left" vertical="center" wrapText="1"/>
    </xf>
    <xf numFmtId="0" fontId="22" fillId="0" borderId="109" xfId="0" applyFont="1" applyBorder="1" applyAlignment="1">
      <alignment horizontal="left" vertical="center" wrapText="1"/>
    </xf>
    <xf numFmtId="10" fontId="5" fillId="0" borderId="89" xfId="0" applyNumberFormat="1" applyFont="1" applyBorder="1" applyAlignment="1">
      <alignment horizontal="center" vertical="center" wrapText="1"/>
    </xf>
    <xf numFmtId="10" fontId="16" fillId="0" borderId="106" xfId="0" applyNumberFormat="1" applyFont="1" applyBorder="1" applyAlignment="1">
      <alignment horizontal="center" vertical="center" wrapText="1"/>
    </xf>
    <xf numFmtId="44" fontId="0" fillId="2" borderId="51" xfId="0" applyNumberFormat="1" applyFont="1" applyFill="1" applyBorder="1"/>
    <xf numFmtId="0" fontId="0" fillId="0" borderId="111" xfId="0" applyFont="1" applyBorder="1"/>
    <xf numFmtId="0" fontId="19" fillId="0" borderId="112" xfId="0" applyFont="1" applyBorder="1"/>
    <xf numFmtId="0" fontId="0" fillId="0" borderId="112" xfId="0" applyFont="1" applyBorder="1"/>
    <xf numFmtId="44" fontId="0" fillId="2" borderId="90" xfId="0" applyNumberFormat="1" applyFont="1" applyFill="1" applyBorder="1"/>
    <xf numFmtId="0" fontId="19" fillId="0" borderId="110" xfId="0" applyFont="1" applyBorder="1"/>
    <xf numFmtId="0" fontId="0" fillId="0" borderId="0" xfId="0" applyFont="1" applyAlignment="1"/>
    <xf numFmtId="0" fontId="14" fillId="7" borderId="1" xfId="0" applyFont="1" applyFill="1" applyBorder="1" applyAlignment="1">
      <alignment horizontal="center" vertical="top" wrapText="1"/>
    </xf>
    <xf numFmtId="0" fontId="0" fillId="0" borderId="0" xfId="0" applyFont="1" applyAlignment="1"/>
    <xf numFmtId="0" fontId="10" fillId="0" borderId="59" xfId="0" applyFont="1" applyBorder="1" applyAlignment="1">
      <alignment horizontal="left" vertical="center" wrapText="1"/>
    </xf>
    <xf numFmtId="0" fontId="10" fillId="0" borderId="104" xfId="0" applyFont="1" applyBorder="1" applyAlignment="1">
      <alignment horizontal="left" vertical="center" wrapText="1"/>
    </xf>
    <xf numFmtId="44" fontId="0" fillId="0" borderId="100" xfId="0" applyNumberFormat="1" applyFont="1" applyBorder="1"/>
    <xf numFmtId="0" fontId="0" fillId="0" borderId="101" xfId="0" applyFont="1" applyBorder="1"/>
    <xf numFmtId="10" fontId="5" fillId="0" borderId="80" xfId="0" applyNumberFormat="1" applyFont="1" applyBorder="1" applyAlignment="1">
      <alignment horizontal="center" vertical="center" wrapText="1"/>
    </xf>
    <xf numFmtId="0" fontId="15" fillId="0" borderId="34" xfId="0" applyFont="1" applyBorder="1" applyAlignment="1">
      <alignment horizontal="left" vertical="center" wrapText="1"/>
    </xf>
    <xf numFmtId="44" fontId="0" fillId="0" borderId="90" xfId="0" applyNumberFormat="1" applyFont="1" applyBorder="1"/>
    <xf numFmtId="0" fontId="15" fillId="0" borderId="93" xfId="0" applyFont="1" applyBorder="1" applyAlignment="1">
      <alignment horizontal="left" vertical="center" wrapText="1"/>
    </xf>
    <xf numFmtId="1" fontId="16" fillId="0" borderId="93" xfId="0" applyNumberFormat="1" applyFont="1" applyBorder="1" applyAlignment="1">
      <alignment horizontal="center" vertical="center" wrapText="1"/>
    </xf>
    <xf numFmtId="9" fontId="16" fillId="0" borderId="98" xfId="0" applyNumberFormat="1" applyFont="1" applyBorder="1" applyAlignment="1">
      <alignment horizontal="center" vertical="center" wrapText="1"/>
    </xf>
    <xf numFmtId="9" fontId="16" fillId="0" borderId="94" xfId="0" applyNumberFormat="1" applyFont="1" applyBorder="1" applyAlignment="1">
      <alignment horizontal="center" vertical="center" wrapText="1"/>
    </xf>
    <xf numFmtId="164" fontId="16" fillId="0" borderId="94" xfId="0" applyNumberFormat="1" applyFont="1" applyBorder="1" applyAlignment="1">
      <alignment horizontal="center" vertical="center" wrapText="1"/>
    </xf>
    <xf numFmtId="164" fontId="16" fillId="0" borderId="85" xfId="0" applyNumberFormat="1" applyFont="1" applyBorder="1" applyAlignment="1">
      <alignment horizontal="center" vertical="center" wrapText="1"/>
    </xf>
    <xf numFmtId="0" fontId="14" fillId="7" borderId="99" xfId="0" applyFont="1" applyFill="1" applyBorder="1" applyAlignment="1">
      <alignment horizontal="center" vertical="top" wrapText="1"/>
    </xf>
    <xf numFmtId="9" fontId="16" fillId="0" borderId="95" xfId="0" applyNumberFormat="1" applyFont="1" applyBorder="1" applyAlignment="1">
      <alignment horizontal="center" vertical="center" wrapText="1"/>
    </xf>
    <xf numFmtId="10" fontId="16" fillId="0" borderId="95" xfId="0" applyNumberFormat="1" applyFont="1" applyBorder="1" applyAlignment="1">
      <alignment horizontal="center" vertical="center" wrapText="1"/>
    </xf>
    <xf numFmtId="10" fontId="16" fillId="0" borderId="116" xfId="0" applyNumberFormat="1" applyFont="1" applyBorder="1" applyAlignment="1">
      <alignment horizontal="center" vertical="center" wrapText="1"/>
    </xf>
    <xf numFmtId="10" fontId="16" fillId="0" borderId="117" xfId="0" applyNumberFormat="1" applyFont="1" applyBorder="1" applyAlignment="1">
      <alignment horizontal="center" vertical="center" wrapText="1"/>
    </xf>
    <xf numFmtId="0" fontId="15" fillId="0" borderId="118" xfId="0" applyFont="1" applyBorder="1" applyAlignment="1">
      <alignment horizontal="left" vertical="center" wrapText="1"/>
    </xf>
    <xf numFmtId="9" fontId="23" fillId="0" borderId="87" xfId="0" applyNumberFormat="1" applyFont="1" applyBorder="1" applyAlignment="1">
      <alignment horizontal="center" vertical="center" wrapText="1"/>
    </xf>
    <xf numFmtId="1" fontId="30" fillId="0" borderId="54" xfId="0" applyNumberFormat="1" applyFont="1" applyBorder="1" applyAlignment="1">
      <alignment horizontal="center" vertical="center" wrapText="1"/>
    </xf>
    <xf numFmtId="0" fontId="32" fillId="0" borderId="59" xfId="0" applyFont="1" applyBorder="1" applyAlignment="1">
      <alignment horizontal="left" vertical="center" wrapText="1"/>
    </xf>
    <xf numFmtId="0" fontId="15" fillId="0" borderId="86" xfId="0" applyFont="1" applyBorder="1" applyAlignment="1">
      <alignment horizontal="left" vertical="center" wrapText="1"/>
    </xf>
    <xf numFmtId="9" fontId="31" fillId="0" borderId="64" xfId="0" applyNumberFormat="1" applyFont="1" applyBorder="1" applyAlignment="1">
      <alignment horizontal="center" vertical="center" wrapText="1"/>
    </xf>
    <xf numFmtId="9" fontId="31" fillId="0" borderId="83" xfId="0" applyNumberFormat="1" applyFont="1" applyBorder="1" applyAlignment="1">
      <alignment horizontal="center" vertical="center" wrapText="1"/>
    </xf>
    <xf numFmtId="0" fontId="31" fillId="0" borderId="59" xfId="0" applyFont="1" applyBorder="1" applyAlignment="1">
      <alignment horizontal="center" vertical="center" wrapText="1"/>
    </xf>
    <xf numFmtId="164" fontId="23" fillId="0" borderId="94" xfId="0" applyNumberFormat="1" applyFont="1" applyFill="1" applyBorder="1" applyAlignment="1">
      <alignment horizontal="center" vertical="center" wrapText="1"/>
    </xf>
    <xf numFmtId="164" fontId="23" fillId="0" borderId="63" xfId="0" applyNumberFormat="1" applyFont="1" applyBorder="1" applyAlignment="1">
      <alignment horizontal="center" vertical="center" wrapText="1"/>
    </xf>
    <xf numFmtId="0" fontId="34" fillId="6" borderId="41" xfId="0" applyFont="1" applyFill="1" applyBorder="1" applyAlignment="1">
      <alignment horizontal="center" vertical="center" wrapText="1"/>
    </xf>
    <xf numFmtId="9" fontId="16" fillId="0" borderId="111" xfId="0" applyNumberFormat="1" applyFont="1" applyBorder="1" applyAlignment="1">
      <alignment horizontal="center" vertical="center" wrapText="1"/>
    </xf>
    <xf numFmtId="9" fontId="16" fillId="0" borderId="112" xfId="0" applyNumberFormat="1" applyFont="1" applyBorder="1" applyAlignment="1">
      <alignment horizontal="center" vertical="center" wrapText="1"/>
    </xf>
    <xf numFmtId="9" fontId="3" fillId="8" borderId="90" xfId="0" applyNumberFormat="1" applyFont="1" applyFill="1" applyBorder="1" applyAlignment="1">
      <alignment horizontal="center" vertical="center" wrapText="1"/>
    </xf>
    <xf numFmtId="9" fontId="5" fillId="0" borderId="9" xfId="0" applyNumberFormat="1" applyFont="1" applyBorder="1" applyAlignment="1">
      <alignment horizontal="center" vertical="center" wrapText="1"/>
    </xf>
    <xf numFmtId="9" fontId="23" fillId="0" borderId="83" xfId="0" applyNumberFormat="1" applyFont="1" applyBorder="1" applyAlignment="1">
      <alignment horizontal="center" vertical="center" wrapText="1"/>
    </xf>
    <xf numFmtId="0" fontId="10" fillId="0" borderId="122" xfId="0" applyFont="1" applyBorder="1" applyAlignment="1">
      <alignment horizontal="left" vertical="center" wrapText="1"/>
    </xf>
    <xf numFmtId="1" fontId="31" fillId="0" borderId="97" xfId="0" applyNumberFormat="1" applyFont="1" applyFill="1" applyBorder="1" applyAlignment="1">
      <alignment horizontal="center" vertical="center" wrapText="1"/>
    </xf>
    <xf numFmtId="1" fontId="31" fillId="0" borderId="113" xfId="0" applyNumberFormat="1" applyFont="1" applyFill="1" applyBorder="1" applyAlignment="1">
      <alignment horizontal="center" vertical="center" wrapText="1"/>
    </xf>
    <xf numFmtId="164" fontId="23" fillId="0" borderId="83" xfId="0" applyNumberFormat="1" applyFont="1" applyBorder="1" applyAlignment="1">
      <alignment horizontal="center" vertical="center" wrapText="1"/>
    </xf>
    <xf numFmtId="9" fontId="3" fillId="7" borderId="123" xfId="0" applyNumberFormat="1" applyFont="1" applyFill="1" applyBorder="1" applyAlignment="1">
      <alignment horizontal="center" vertical="center" wrapText="1"/>
    </xf>
    <xf numFmtId="10" fontId="23" fillId="0" borderId="62" xfId="0" applyNumberFormat="1" applyFont="1" applyBorder="1" applyAlignment="1">
      <alignment horizontal="center" vertical="center" wrapText="1"/>
    </xf>
    <xf numFmtId="0" fontId="4" fillId="0" borderId="102" xfId="0" applyFont="1" applyBorder="1"/>
    <xf numFmtId="0" fontId="0" fillId="0" borderId="0" xfId="0" applyFont="1" applyAlignment="1"/>
    <xf numFmtId="0" fontId="4" fillId="0" borderId="90" xfId="0" applyFont="1" applyBorder="1"/>
    <xf numFmtId="0" fontId="10" fillId="0" borderId="59" xfId="0" applyFont="1" applyBorder="1" applyAlignment="1">
      <alignment horizontal="left" vertical="center" wrapText="1"/>
    </xf>
    <xf numFmtId="9" fontId="16" fillId="0" borderId="71" xfId="1" applyFont="1" applyBorder="1" applyAlignment="1">
      <alignment horizontal="center" vertical="center" wrapText="1"/>
    </xf>
    <xf numFmtId="0" fontId="28" fillId="0" borderId="90" xfId="0" applyFont="1" applyBorder="1"/>
    <xf numFmtId="1" fontId="16" fillId="0" borderId="34" xfId="0" applyNumberFormat="1" applyFont="1" applyBorder="1" applyAlignment="1">
      <alignment horizontal="center" vertical="center" wrapText="1"/>
    </xf>
    <xf numFmtId="10" fontId="16" fillId="0" borderId="80" xfId="0" applyNumberFormat="1" applyFont="1" applyBorder="1" applyAlignment="1">
      <alignment horizontal="center" vertical="center" wrapText="1"/>
    </xf>
    <xf numFmtId="1" fontId="16" fillId="0" borderId="80" xfId="0" applyNumberFormat="1" applyFont="1" applyBorder="1" applyAlignment="1">
      <alignment horizontal="center" vertical="center" wrapText="1"/>
    </xf>
    <xf numFmtId="1" fontId="16" fillId="0" borderId="127" xfId="0" applyNumberFormat="1" applyFont="1" applyBorder="1" applyAlignment="1">
      <alignment horizontal="center" vertical="center" wrapText="1"/>
    </xf>
    <xf numFmtId="9" fontId="31" fillId="0" borderId="127" xfId="0" applyNumberFormat="1" applyFont="1" applyBorder="1" applyAlignment="1">
      <alignment horizontal="center" vertical="center" wrapText="1"/>
    </xf>
    <xf numFmtId="164" fontId="23" fillId="0" borderId="80" xfId="0" applyNumberFormat="1" applyFont="1" applyFill="1" applyBorder="1" applyAlignment="1">
      <alignment horizontal="center" vertical="center" wrapText="1"/>
    </xf>
    <xf numFmtId="9" fontId="16" fillId="0" borderId="127" xfId="0" applyNumberFormat="1" applyFont="1" applyBorder="1" applyAlignment="1">
      <alignment horizontal="center" vertical="center" wrapText="1"/>
    </xf>
    <xf numFmtId="10" fontId="16" fillId="0" borderId="127" xfId="0" applyNumberFormat="1" applyFont="1" applyBorder="1" applyAlignment="1">
      <alignment horizontal="center" vertical="center" wrapText="1"/>
    </xf>
    <xf numFmtId="164" fontId="16" fillId="0" borderId="80" xfId="0" applyNumberFormat="1" applyFont="1" applyBorder="1" applyAlignment="1">
      <alignment horizontal="center" vertical="center" wrapText="1"/>
    </xf>
    <xf numFmtId="164" fontId="16" fillId="0" borderId="104" xfId="0" applyNumberFormat="1" applyFont="1" applyBorder="1" applyAlignment="1">
      <alignment horizontal="center" vertical="center" wrapText="1"/>
    </xf>
    <xf numFmtId="164" fontId="23" fillId="0" borderId="96" xfId="0" applyNumberFormat="1" applyFont="1" applyBorder="1" applyAlignment="1">
      <alignment horizontal="center" vertical="center" wrapText="1"/>
    </xf>
    <xf numFmtId="0" fontId="15" fillId="0" borderId="91" xfId="0" applyFont="1" applyBorder="1" applyAlignment="1">
      <alignment horizontal="left" vertical="center" wrapText="1"/>
    </xf>
    <xf numFmtId="164" fontId="16" fillId="0" borderId="87" xfId="0" applyNumberFormat="1" applyFont="1" applyBorder="1" applyAlignment="1">
      <alignment horizontal="center" vertical="center" wrapText="1"/>
    </xf>
    <xf numFmtId="1" fontId="1" fillId="0" borderId="0" xfId="0" applyNumberFormat="1" applyFont="1" applyAlignment="1">
      <alignment horizontal="center"/>
    </xf>
    <xf numFmtId="1" fontId="0" fillId="0" borderId="0" xfId="0" applyNumberFormat="1" applyFont="1" applyAlignment="1"/>
    <xf numFmtId="1" fontId="4" fillId="0" borderId="102" xfId="0" applyNumberFormat="1" applyFont="1" applyBorder="1"/>
    <xf numFmtId="1" fontId="23" fillId="0" borderId="85" xfId="0" applyNumberFormat="1" applyFont="1" applyBorder="1" applyAlignment="1">
      <alignment horizontal="center" vertical="center" wrapText="1"/>
    </xf>
    <xf numFmtId="1" fontId="16" fillId="0" borderId="55" xfId="0" applyNumberFormat="1" applyFont="1" applyBorder="1" applyAlignment="1">
      <alignment horizontal="center" vertical="center" wrapText="1"/>
    </xf>
    <xf numFmtId="1" fontId="23" fillId="0" borderId="34" xfId="0" applyNumberFormat="1" applyFont="1" applyFill="1" applyBorder="1" applyAlignment="1">
      <alignment horizontal="center" vertical="center" wrapText="1"/>
    </xf>
    <xf numFmtId="1" fontId="23" fillId="0" borderId="62" xfId="0" applyNumberFormat="1" applyFont="1" applyBorder="1" applyAlignment="1">
      <alignment horizontal="center" vertical="center" wrapText="1"/>
    </xf>
    <xf numFmtId="1" fontId="16" fillId="0" borderId="103" xfId="0" applyNumberFormat="1" applyFont="1" applyBorder="1" applyAlignment="1">
      <alignment horizontal="center" vertical="center" wrapText="1"/>
    </xf>
    <xf numFmtId="1" fontId="16" fillId="0" borderId="97" xfId="0" applyNumberFormat="1" applyFont="1" applyBorder="1" applyAlignment="1">
      <alignment horizontal="center" vertical="center" wrapText="1"/>
    </xf>
    <xf numFmtId="1" fontId="5" fillId="0" borderId="57" xfId="0" applyNumberFormat="1" applyFont="1" applyBorder="1" applyAlignment="1">
      <alignment horizontal="center" vertical="center" wrapText="1"/>
    </xf>
    <xf numFmtId="9" fontId="16" fillId="0" borderId="85" xfId="1" applyFont="1" applyBorder="1" applyAlignment="1">
      <alignment horizontal="center" vertical="center" wrapText="1"/>
    </xf>
    <xf numFmtId="9" fontId="23" fillId="0" borderId="85" xfId="1" applyFont="1" applyBorder="1" applyAlignment="1">
      <alignment horizontal="center" vertical="center" wrapText="1"/>
    </xf>
    <xf numFmtId="10" fontId="23" fillId="0" borderId="62" xfId="1" applyNumberFormat="1" applyFont="1" applyBorder="1" applyAlignment="1">
      <alignment horizontal="center" vertical="center" wrapText="1"/>
    </xf>
    <xf numFmtId="10" fontId="5" fillId="0" borderId="34" xfId="1" applyNumberFormat="1" applyFont="1" applyBorder="1" applyAlignment="1">
      <alignment horizontal="center" vertical="center" wrapText="1"/>
    </xf>
    <xf numFmtId="10" fontId="31" fillId="0" borderId="24" xfId="0" applyNumberFormat="1" applyFont="1" applyBorder="1" applyAlignment="1">
      <alignment horizontal="center" vertical="center" wrapText="1"/>
    </xf>
    <xf numFmtId="10" fontId="16" fillId="0" borderId="129" xfId="0" applyNumberFormat="1" applyFont="1" applyBorder="1" applyAlignment="1">
      <alignment horizontal="center" vertical="center" wrapText="1"/>
    </xf>
    <xf numFmtId="9" fontId="16" fillId="0" borderId="128" xfId="1" applyFont="1" applyBorder="1" applyAlignment="1">
      <alignment horizontal="center" vertical="center" wrapText="1"/>
    </xf>
    <xf numFmtId="9" fontId="16" fillId="0" borderId="129" xfId="0" applyNumberFormat="1" applyFont="1" applyBorder="1" applyAlignment="1">
      <alignment horizontal="center" vertical="center" wrapText="1"/>
    </xf>
    <xf numFmtId="9" fontId="16" fillId="0" borderId="130" xfId="0" applyNumberFormat="1" applyFont="1" applyBorder="1" applyAlignment="1">
      <alignment horizontal="center" vertical="center" wrapText="1"/>
    </xf>
    <xf numFmtId="9" fontId="16" fillId="0" borderId="80" xfId="1" applyFont="1" applyBorder="1" applyAlignment="1">
      <alignment horizontal="center" vertical="center" wrapText="1"/>
    </xf>
    <xf numFmtId="164" fontId="23" fillId="0" borderId="80" xfId="0" applyNumberFormat="1" applyFont="1" applyBorder="1" applyAlignment="1">
      <alignment horizontal="center" vertical="center" wrapText="1"/>
    </xf>
    <xf numFmtId="9" fontId="16" fillId="0" borderId="132" xfId="0" applyNumberFormat="1" applyFont="1" applyBorder="1" applyAlignment="1">
      <alignment horizontal="center" vertical="center" wrapText="1"/>
    </xf>
    <xf numFmtId="1" fontId="16" fillId="0" borderId="133" xfId="0" applyNumberFormat="1" applyFont="1" applyBorder="1" applyAlignment="1">
      <alignment horizontal="center" vertical="center" wrapText="1"/>
    </xf>
    <xf numFmtId="9" fontId="16" fillId="0" borderId="129" xfId="1" applyFont="1" applyBorder="1" applyAlignment="1">
      <alignment horizontal="center" vertical="center" wrapText="1"/>
    </xf>
    <xf numFmtId="164" fontId="5" fillId="0" borderId="129" xfId="0" applyNumberFormat="1" applyFont="1" applyBorder="1" applyAlignment="1">
      <alignment horizontal="center" vertical="center" wrapText="1"/>
    </xf>
    <xf numFmtId="9" fontId="5" fillId="0" borderId="129" xfId="0" applyNumberFormat="1" applyFont="1" applyBorder="1" applyAlignment="1">
      <alignment horizontal="center" vertical="center" wrapText="1"/>
    </xf>
    <xf numFmtId="9" fontId="31" fillId="0" borderId="90" xfId="0" applyNumberFormat="1" applyFont="1" applyBorder="1" applyAlignment="1">
      <alignment horizontal="center" vertical="center" wrapText="1"/>
    </xf>
    <xf numFmtId="0" fontId="31" fillId="0" borderId="104" xfId="0" applyFont="1" applyBorder="1" applyAlignment="1">
      <alignment horizontal="center" vertical="center" wrapText="1"/>
    </xf>
    <xf numFmtId="0" fontId="15" fillId="0" borderId="128" xfId="0" applyFont="1" applyBorder="1" applyAlignment="1">
      <alignment horizontal="left" vertical="center" wrapText="1"/>
    </xf>
    <xf numFmtId="9" fontId="16" fillId="0" borderId="135" xfId="0" applyNumberFormat="1" applyFont="1" applyBorder="1" applyAlignment="1">
      <alignment horizontal="center" vertical="center" wrapText="1"/>
    </xf>
    <xf numFmtId="1" fontId="16" fillId="0" borderId="129" xfId="0" applyNumberFormat="1" applyFont="1" applyBorder="1" applyAlignment="1">
      <alignment horizontal="center" vertical="center" wrapText="1"/>
    </xf>
    <xf numFmtId="0" fontId="21" fillId="7" borderId="99" xfId="0" applyFont="1" applyFill="1" applyBorder="1" applyAlignment="1">
      <alignment horizontal="center" vertical="top" wrapText="1"/>
    </xf>
    <xf numFmtId="0" fontId="32" fillId="0" borderId="104" xfId="0" applyFont="1" applyBorder="1" applyAlignment="1">
      <alignment horizontal="left" vertical="center" wrapText="1"/>
    </xf>
    <xf numFmtId="9" fontId="23" fillId="0" borderId="80" xfId="1" applyFont="1" applyBorder="1" applyAlignment="1">
      <alignment horizontal="center" vertical="center" wrapText="1"/>
    </xf>
    <xf numFmtId="9" fontId="16" fillId="0" borderId="136" xfId="0" applyNumberFormat="1" applyFont="1" applyBorder="1" applyAlignment="1">
      <alignment horizontal="center" vertical="center" wrapText="1"/>
    </xf>
    <xf numFmtId="1" fontId="16" fillId="0" borderId="137" xfId="0" applyNumberFormat="1" applyFont="1" applyBorder="1" applyAlignment="1">
      <alignment horizontal="center" vertical="center" wrapText="1"/>
    </xf>
    <xf numFmtId="10" fontId="5" fillId="0" borderId="129" xfId="0" applyNumberFormat="1" applyFont="1" applyBorder="1" applyAlignment="1">
      <alignment horizontal="center" vertical="center" wrapText="1"/>
    </xf>
    <xf numFmtId="9" fontId="5" fillId="0" borderId="55" xfId="0" applyNumberFormat="1" applyFont="1" applyBorder="1" applyAlignment="1">
      <alignment horizontal="center" vertical="center" wrapText="1"/>
    </xf>
    <xf numFmtId="9" fontId="5" fillId="0" borderId="56" xfId="0" applyNumberFormat="1" applyFont="1" applyBorder="1" applyAlignment="1">
      <alignment horizontal="center" vertical="center" wrapText="1"/>
    </xf>
    <xf numFmtId="10" fontId="5" fillId="0" borderId="34" xfId="0" applyNumberFormat="1" applyFont="1" applyBorder="1" applyAlignment="1">
      <alignment horizontal="center" vertical="center" wrapText="1"/>
    </xf>
    <xf numFmtId="164" fontId="5" fillId="0" borderId="75" xfId="0" applyNumberFormat="1" applyFont="1" applyBorder="1" applyAlignment="1">
      <alignment horizontal="center" vertical="center" wrapText="1"/>
    </xf>
    <xf numFmtId="164" fontId="5" fillId="0" borderId="94" xfId="0" applyNumberFormat="1" applyFont="1" applyFill="1" applyBorder="1" applyAlignment="1">
      <alignment horizontal="center" vertical="center" wrapText="1"/>
    </xf>
    <xf numFmtId="164" fontId="5" fillId="0" borderId="94" xfId="0" applyNumberFormat="1" applyFont="1" applyBorder="1" applyAlignment="1">
      <alignment horizontal="center" vertical="center" wrapText="1"/>
    </xf>
    <xf numFmtId="164" fontId="5" fillId="0" borderId="98" xfId="0" applyNumberFormat="1" applyFont="1" applyBorder="1" applyAlignment="1">
      <alignment horizontal="center" vertical="center" wrapText="1"/>
    </xf>
    <xf numFmtId="164" fontId="5" fillId="0" borderId="76" xfId="0" applyNumberFormat="1" applyFont="1" applyBorder="1" applyAlignment="1">
      <alignment horizontal="center" vertical="center" wrapText="1"/>
    </xf>
    <xf numFmtId="164" fontId="23" fillId="0" borderId="84" xfId="0" applyNumberFormat="1" applyFont="1" applyBorder="1" applyAlignment="1">
      <alignment horizontal="center" vertical="center" wrapText="1"/>
    </xf>
    <xf numFmtId="164" fontId="23" fillId="0" borderId="127" xfId="0" applyNumberFormat="1" applyFont="1" applyBorder="1" applyAlignment="1">
      <alignment horizontal="center" vertical="center" wrapText="1"/>
    </xf>
    <xf numFmtId="10" fontId="5" fillId="0" borderId="116" xfId="0" applyNumberFormat="1" applyFont="1" applyBorder="1" applyAlignment="1">
      <alignment horizontal="center" vertical="center" wrapText="1"/>
    </xf>
    <xf numFmtId="164" fontId="5" fillId="0" borderId="45" xfId="0" applyNumberFormat="1" applyFont="1" applyBorder="1" applyAlignment="1">
      <alignment horizontal="center" vertical="center" wrapText="1"/>
    </xf>
    <xf numFmtId="44" fontId="0" fillId="2" borderId="53" xfId="2" applyFont="1" applyFill="1" applyBorder="1"/>
    <xf numFmtId="10" fontId="23" fillId="0" borderId="61" xfId="0" applyNumberFormat="1" applyFont="1" applyBorder="1" applyAlignment="1">
      <alignment horizontal="center" vertical="center" wrapText="1"/>
    </xf>
    <xf numFmtId="0" fontId="19" fillId="0" borderId="127" xfId="0" applyFont="1" applyBorder="1"/>
    <xf numFmtId="0" fontId="0" fillId="0" borderId="0" xfId="0" applyFont="1" applyAlignment="1"/>
    <xf numFmtId="9" fontId="23" fillId="0" borderId="33" xfId="0" applyNumberFormat="1" applyFont="1" applyBorder="1" applyAlignment="1">
      <alignment horizontal="center" vertical="center" wrapText="1"/>
    </xf>
    <xf numFmtId="0" fontId="20" fillId="0" borderId="127" xfId="0" applyFont="1" applyBorder="1" applyAlignment="1">
      <alignment horizontal="left" vertical="center" wrapText="1"/>
    </xf>
    <xf numFmtId="0" fontId="20" fillId="0" borderId="27" xfId="0" applyFont="1" applyFill="1" applyBorder="1" applyAlignment="1">
      <alignment vertical="center" wrapText="1"/>
    </xf>
    <xf numFmtId="0" fontId="22" fillId="0" borderId="79" xfId="0" applyFont="1" applyBorder="1" applyAlignment="1">
      <alignment horizontal="left" vertical="center" wrapText="1"/>
    </xf>
    <xf numFmtId="1" fontId="23" fillId="0" borderId="79" xfId="0" applyNumberFormat="1" applyFont="1" applyBorder="1" applyAlignment="1">
      <alignment horizontal="center" vertical="center" wrapText="1"/>
    </xf>
    <xf numFmtId="10" fontId="23" fillId="0" borderId="34" xfId="1" applyNumberFormat="1" applyFont="1" applyBorder="1" applyAlignment="1">
      <alignment horizontal="center" vertical="center" wrapText="1"/>
    </xf>
    <xf numFmtId="10" fontId="23" fillId="0" borderId="101" xfId="0" applyNumberFormat="1" applyFont="1" applyBorder="1" applyAlignment="1">
      <alignment horizontal="center" vertical="center" wrapText="1"/>
    </xf>
    <xf numFmtId="0" fontId="23" fillId="0" borderId="104" xfId="0" applyFont="1" applyBorder="1" applyAlignment="1">
      <alignment horizontal="center" vertical="center" wrapText="1"/>
    </xf>
    <xf numFmtId="0" fontId="20" fillId="0" borderId="138" xfId="0" applyFont="1" applyBorder="1" applyAlignment="1">
      <alignment horizontal="left" vertical="center" wrapText="1"/>
    </xf>
    <xf numFmtId="9" fontId="16" fillId="0" borderId="71" xfId="0" applyNumberFormat="1" applyFont="1" applyBorder="1" applyAlignment="1">
      <alignment horizontal="center" vertical="center" wrapText="1"/>
    </xf>
    <xf numFmtId="9" fontId="16" fillId="0" borderId="115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0" fontId="14" fillId="7" borderId="1" xfId="0" applyFont="1" applyFill="1" applyBorder="1" applyAlignment="1">
      <alignment horizontal="center" vertical="top" wrapText="1"/>
    </xf>
    <xf numFmtId="0" fontId="4" fillId="0" borderId="102" xfId="0" applyFont="1" applyBorder="1"/>
    <xf numFmtId="0" fontId="10" fillId="0" borderId="59" xfId="0" applyFont="1" applyBorder="1" applyAlignment="1">
      <alignment horizontal="left" vertical="center" wrapText="1"/>
    </xf>
    <xf numFmtId="0" fontId="4" fillId="0" borderId="90" xfId="0" applyFont="1" applyBorder="1"/>
    <xf numFmtId="0" fontId="2" fillId="9" borderId="53" xfId="0" applyFont="1" applyFill="1" applyBorder="1" applyAlignment="1">
      <alignment horizontal="center" vertical="center" wrapText="1"/>
    </xf>
    <xf numFmtId="0" fontId="2" fillId="9" borderId="139" xfId="0" applyFont="1" applyFill="1" applyBorder="1" applyAlignment="1">
      <alignment horizontal="center" vertical="center" wrapText="1"/>
    </xf>
    <xf numFmtId="0" fontId="40" fillId="9" borderId="140" xfId="0" applyFont="1" applyFill="1" applyBorder="1" applyAlignment="1">
      <alignment horizontal="center" vertical="center" wrapText="1"/>
    </xf>
    <xf numFmtId="0" fontId="40" fillId="9" borderId="141" xfId="0" applyFont="1" applyFill="1" applyBorder="1" applyAlignment="1">
      <alignment horizontal="center" vertical="center" wrapText="1"/>
    </xf>
    <xf numFmtId="0" fontId="40" fillId="0" borderId="140" xfId="0" applyFont="1" applyBorder="1" applyAlignment="1">
      <alignment vertical="center" wrapText="1"/>
    </xf>
    <xf numFmtId="0" fontId="40" fillId="0" borderId="141" xfId="0" applyFont="1" applyBorder="1" applyAlignment="1">
      <alignment vertical="center" wrapText="1"/>
    </xf>
    <xf numFmtId="0" fontId="40" fillId="0" borderId="141" xfId="0" applyFont="1" applyBorder="1" applyAlignment="1">
      <alignment wrapText="1"/>
    </xf>
    <xf numFmtId="0" fontId="40" fillId="0" borderId="143" xfId="0" applyFont="1" applyBorder="1" applyAlignment="1">
      <alignment vertical="center" wrapText="1"/>
    </xf>
    <xf numFmtId="0" fontId="40" fillId="0" borderId="144" xfId="0" applyFont="1" applyBorder="1" applyAlignment="1">
      <alignment vertical="center" wrapText="1"/>
    </xf>
    <xf numFmtId="0" fontId="40" fillId="9" borderId="92" xfId="0" applyFont="1" applyFill="1" applyBorder="1" applyAlignment="1">
      <alignment horizontal="center" vertical="center" wrapText="1"/>
    </xf>
    <xf numFmtId="10" fontId="23" fillId="0" borderId="145" xfId="1" applyNumberFormat="1" applyFont="1" applyBorder="1" applyAlignment="1">
      <alignment horizontal="center" vertical="center" wrapText="1"/>
    </xf>
    <xf numFmtId="0" fontId="40" fillId="9" borderId="144" xfId="0" applyFont="1" applyFill="1" applyBorder="1" applyAlignment="1">
      <alignment horizontal="center" vertical="center" wrapText="1"/>
    </xf>
    <xf numFmtId="10" fontId="23" fillId="0" borderId="145" xfId="0" applyNumberFormat="1" applyFont="1" applyBorder="1" applyAlignment="1">
      <alignment horizontal="center" vertical="center" wrapText="1"/>
    </xf>
    <xf numFmtId="0" fontId="40" fillId="0" borderId="142" xfId="0" applyFont="1" applyBorder="1" applyAlignment="1">
      <alignment wrapText="1"/>
    </xf>
    <xf numFmtId="0" fontId="40" fillId="0" borderId="92" xfId="0" applyFont="1" applyBorder="1" applyAlignment="1">
      <alignment vertical="center" wrapText="1"/>
    </xf>
    <xf numFmtId="164" fontId="23" fillId="0" borderId="142" xfId="0" applyNumberFormat="1" applyFont="1" applyBorder="1" applyAlignment="1">
      <alignment horizontal="center" vertical="center" wrapText="1"/>
    </xf>
    <xf numFmtId="164" fontId="40" fillId="0" borderId="141" xfId="0" applyNumberFormat="1" applyFont="1" applyBorder="1" applyAlignment="1">
      <alignment wrapText="1"/>
    </xf>
    <xf numFmtId="10" fontId="40" fillId="0" borderId="141" xfId="0" applyNumberFormat="1" applyFont="1" applyBorder="1" applyAlignment="1">
      <alignment wrapText="1"/>
    </xf>
    <xf numFmtId="10" fontId="40" fillId="0" borderId="143" xfId="0" applyNumberFormat="1" applyFont="1" applyBorder="1" applyAlignment="1">
      <alignment vertical="center" wrapText="1"/>
    </xf>
    <xf numFmtId="164" fontId="40" fillId="0" borderId="143" xfId="0" applyNumberFormat="1" applyFont="1" applyBorder="1" applyAlignment="1">
      <alignment vertical="center" wrapText="1"/>
    </xf>
    <xf numFmtId="0" fontId="40" fillId="0" borderId="143" xfId="0" applyFont="1" applyBorder="1" applyAlignment="1">
      <alignment wrapText="1"/>
    </xf>
    <xf numFmtId="0" fontId="40" fillId="0" borderId="146" xfId="0" applyFont="1" applyBorder="1" applyAlignment="1">
      <alignment vertical="center" wrapText="1"/>
    </xf>
    <xf numFmtId="0" fontId="40" fillId="0" borderId="147" xfId="0" applyFont="1" applyBorder="1" applyAlignment="1">
      <alignment vertical="center" wrapText="1"/>
    </xf>
    <xf numFmtId="164" fontId="23" fillId="0" borderId="111" xfId="0" applyNumberFormat="1" applyFont="1" applyBorder="1" applyAlignment="1">
      <alignment horizontal="center" vertical="center" wrapText="1"/>
    </xf>
    <xf numFmtId="0" fontId="40" fillId="0" borderId="142" xfId="0" applyFont="1" applyBorder="1" applyAlignment="1">
      <alignment vertical="center" wrapText="1"/>
    </xf>
    <xf numFmtId="164" fontId="40" fillId="0" borderId="148" xfId="0" applyNumberFormat="1" applyFont="1" applyBorder="1" applyAlignment="1">
      <alignment vertical="center" wrapText="1"/>
    </xf>
    <xf numFmtId="0" fontId="40" fillId="0" borderId="149" xfId="0" applyFont="1" applyBorder="1" applyAlignment="1">
      <alignment vertical="center" wrapText="1"/>
    </xf>
    <xf numFmtId="164" fontId="23" fillId="0" borderId="151" xfId="0" applyNumberFormat="1" applyFont="1" applyBorder="1" applyAlignment="1">
      <alignment horizontal="center" vertical="center" wrapText="1"/>
    </xf>
    <xf numFmtId="164" fontId="40" fillId="0" borderId="150" xfId="0" applyNumberFormat="1" applyFont="1" applyBorder="1" applyAlignment="1">
      <alignment vertical="center" wrapText="1"/>
    </xf>
    <xf numFmtId="0" fontId="40" fillId="0" borderId="141" xfId="0" applyFont="1" applyBorder="1" applyAlignment="1">
      <alignment vertical="top" wrapText="1"/>
    </xf>
    <xf numFmtId="9" fontId="40" fillId="0" borderId="152" xfId="0" applyNumberFormat="1" applyFont="1" applyBorder="1" applyAlignment="1">
      <alignment vertical="center" wrapText="1"/>
    </xf>
    <xf numFmtId="9" fontId="23" fillId="0" borderId="145" xfId="1" applyFont="1" applyBorder="1" applyAlignment="1">
      <alignment horizontal="center" vertical="center" wrapText="1"/>
    </xf>
    <xf numFmtId="9" fontId="23" fillId="0" borderId="142" xfId="1" applyFont="1" applyBorder="1" applyAlignment="1">
      <alignment horizontal="center" vertical="center" wrapText="1"/>
    </xf>
    <xf numFmtId="0" fontId="0" fillId="0" borderId="153" xfId="0" applyFont="1" applyBorder="1" applyAlignment="1"/>
    <xf numFmtId="10" fontId="23" fillId="0" borderId="142" xfId="1" applyNumberFormat="1" applyFont="1" applyBorder="1" applyAlignment="1">
      <alignment horizontal="center" vertical="center" wrapText="1"/>
    </xf>
    <xf numFmtId="0" fontId="40" fillId="0" borderId="68" xfId="0" applyFont="1" applyBorder="1" applyAlignment="1">
      <alignment vertical="center" wrapText="1"/>
    </xf>
    <xf numFmtId="0" fontId="40" fillId="0" borderId="145" xfId="0" applyFont="1" applyBorder="1" applyAlignment="1">
      <alignment vertical="center" wrapText="1"/>
    </xf>
    <xf numFmtId="9" fontId="23" fillId="0" borderId="111" xfId="1" applyFont="1" applyBorder="1" applyAlignment="1">
      <alignment horizontal="center" vertical="center" wrapText="1"/>
    </xf>
    <xf numFmtId="164" fontId="23" fillId="0" borderId="154" xfId="0" applyNumberFormat="1" applyFont="1" applyBorder="1" applyAlignment="1">
      <alignment horizontal="center" vertical="center" wrapText="1"/>
    </xf>
    <xf numFmtId="0" fontId="38" fillId="10" borderId="141" xfId="0" applyFont="1" applyFill="1" applyBorder="1" applyAlignment="1">
      <alignment wrapText="1"/>
    </xf>
    <xf numFmtId="10" fontId="40" fillId="11" borderId="141" xfId="0" applyNumberFormat="1" applyFont="1" applyFill="1" applyBorder="1" applyAlignment="1">
      <alignment wrapText="1"/>
    </xf>
    <xf numFmtId="10" fontId="5" fillId="12" borderId="116" xfId="0" applyNumberFormat="1" applyFont="1" applyFill="1" applyBorder="1" applyAlignment="1">
      <alignment horizontal="center" vertical="center" wrapText="1"/>
    </xf>
    <xf numFmtId="164" fontId="23" fillId="12" borderId="24" xfId="0" applyNumberFormat="1" applyFont="1" applyFill="1" applyBorder="1" applyAlignment="1">
      <alignment horizontal="center" vertical="center" wrapText="1"/>
    </xf>
    <xf numFmtId="0" fontId="5" fillId="6" borderId="36" xfId="0" applyFont="1" applyFill="1" applyBorder="1" applyAlignment="1">
      <alignment horizontal="center" vertical="center" wrapText="1"/>
    </xf>
    <xf numFmtId="0" fontId="4" fillId="0" borderId="46" xfId="0" applyFont="1" applyBorder="1"/>
    <xf numFmtId="0" fontId="6" fillId="2" borderId="9" xfId="0" applyFont="1" applyFill="1" applyBorder="1" applyAlignment="1">
      <alignment horizontal="center" vertical="center" wrapText="1"/>
    </xf>
    <xf numFmtId="0" fontId="4" fillId="0" borderId="10" xfId="0" applyFont="1" applyBorder="1"/>
    <xf numFmtId="0" fontId="4" fillId="0" borderId="11" xfId="0" applyFont="1" applyBorder="1"/>
    <xf numFmtId="0" fontId="5" fillId="6" borderId="35" xfId="0" applyFont="1" applyFill="1" applyBorder="1" applyAlignment="1">
      <alignment horizontal="center" vertical="center" wrapText="1"/>
    </xf>
    <xf numFmtId="0" fontId="4" fillId="0" borderId="45" xfId="0" applyFont="1" applyBorder="1"/>
    <xf numFmtId="0" fontId="12" fillId="6" borderId="9" xfId="0" applyFont="1" applyFill="1" applyBorder="1" applyAlignment="1">
      <alignment vertical="center" wrapText="1"/>
    </xf>
    <xf numFmtId="0" fontId="16" fillId="6" borderId="35" xfId="0" applyFont="1" applyFill="1" applyBorder="1" applyAlignment="1">
      <alignment horizontal="center" vertical="center" wrapText="1"/>
    </xf>
    <xf numFmtId="1" fontId="16" fillId="6" borderId="34" xfId="0" applyNumberFormat="1" applyFont="1" applyFill="1" applyBorder="1" applyAlignment="1">
      <alignment horizontal="center" vertical="center" wrapText="1"/>
    </xf>
    <xf numFmtId="1" fontId="4" fillId="0" borderId="44" xfId="0" applyNumberFormat="1" applyFont="1" applyBorder="1"/>
    <xf numFmtId="0" fontId="5" fillId="6" borderId="88" xfId="0" applyFont="1" applyFill="1" applyBorder="1" applyAlignment="1">
      <alignment horizontal="left" vertical="top" wrapText="1"/>
    </xf>
    <xf numFmtId="0" fontId="4" fillId="0" borderId="67" xfId="0" applyFont="1" applyBorder="1"/>
    <xf numFmtId="0" fontId="4" fillId="0" borderId="68" xfId="0" applyFont="1" applyBorder="1"/>
    <xf numFmtId="9" fontId="3" fillId="7" borderId="48" xfId="0" applyNumberFormat="1" applyFont="1" applyFill="1" applyBorder="1" applyAlignment="1">
      <alignment horizontal="left" vertical="top" wrapText="1"/>
    </xf>
    <xf numFmtId="0" fontId="4" fillId="0" borderId="49" xfId="0" applyFont="1" applyBorder="1"/>
    <xf numFmtId="0" fontId="4" fillId="0" borderId="52" xfId="0" applyFont="1" applyBorder="1"/>
    <xf numFmtId="0" fontId="16" fillId="6" borderId="31" xfId="0" applyFont="1" applyFill="1" applyBorder="1" applyAlignment="1">
      <alignment horizontal="left" vertical="center" wrapText="1"/>
    </xf>
    <xf numFmtId="0" fontId="4" fillId="0" borderId="32" xfId="0" applyFont="1" applyBorder="1"/>
    <xf numFmtId="0" fontId="4" fillId="0" borderId="33" xfId="0" applyFont="1" applyBorder="1"/>
    <xf numFmtId="1" fontId="5" fillId="6" borderId="34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textRotation="90" wrapText="1"/>
    </xf>
    <xf numFmtId="0" fontId="4" fillId="0" borderId="12" xfId="0" applyFont="1" applyBorder="1"/>
    <xf numFmtId="0" fontId="4" fillId="0" borderId="18" xfId="0" applyFont="1" applyBorder="1"/>
    <xf numFmtId="0" fontId="14" fillId="7" borderId="5" xfId="0" applyFont="1" applyFill="1" applyBorder="1" applyAlignment="1">
      <alignment horizontal="center" vertical="top" wrapText="1"/>
    </xf>
    <xf numFmtId="0" fontId="4" fillId="0" borderId="99" xfId="0" applyFont="1" applyBorder="1"/>
    <xf numFmtId="0" fontId="4" fillId="0" borderId="37" xfId="0" applyFont="1" applyBorder="1"/>
    <xf numFmtId="0" fontId="34" fillId="6" borderId="36" xfId="0" applyFont="1" applyFill="1" applyBorder="1" applyAlignment="1">
      <alignment horizontal="center" vertical="center" wrapText="1"/>
    </xf>
    <xf numFmtId="0" fontId="38" fillId="0" borderId="46" xfId="0" applyFont="1" applyBorder="1"/>
    <xf numFmtId="0" fontId="37" fillId="6" borderId="35" xfId="0" applyFont="1" applyFill="1" applyBorder="1" applyAlignment="1">
      <alignment horizontal="center" vertical="center" wrapText="1"/>
    </xf>
    <xf numFmtId="0" fontId="38" fillId="0" borderId="45" xfId="0" applyFont="1" applyBorder="1"/>
    <xf numFmtId="0" fontId="16" fillId="6" borderId="3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4" fillId="0" borderId="15" xfId="0" applyFont="1" applyBorder="1"/>
    <xf numFmtId="0" fontId="10" fillId="0" borderId="89" xfId="0" applyFont="1" applyBorder="1" applyAlignment="1">
      <alignment horizontal="left" vertical="center" wrapText="1"/>
    </xf>
    <xf numFmtId="0" fontId="4" fillId="0" borderId="25" xfId="0" applyFont="1" applyBorder="1"/>
    <xf numFmtId="0" fontId="10" fillId="0" borderId="131" xfId="0" applyFont="1" applyBorder="1" applyAlignment="1">
      <alignment horizontal="left" vertical="center" wrapText="1"/>
    </xf>
    <xf numFmtId="0" fontId="10" fillId="0" borderId="134" xfId="0" applyFont="1" applyBorder="1" applyAlignment="1">
      <alignment horizontal="left" vertical="center" wrapText="1"/>
    </xf>
    <xf numFmtId="0" fontId="14" fillId="7" borderId="1" xfId="0" applyFont="1" applyFill="1" applyBorder="1" applyAlignment="1">
      <alignment horizontal="center" vertical="top" wrapText="1"/>
    </xf>
    <xf numFmtId="0" fontId="4" fillId="0" borderId="2" xfId="0" applyFont="1" applyBorder="1"/>
    <xf numFmtId="0" fontId="4" fillId="0" borderId="90" xfId="0" applyFont="1" applyBorder="1"/>
    <xf numFmtId="0" fontId="5" fillId="6" borderId="42" xfId="0" applyFont="1" applyFill="1" applyBorder="1" applyAlignment="1">
      <alignment horizontal="left" vertical="center" wrapText="1"/>
    </xf>
    <xf numFmtId="0" fontId="4" fillId="0" borderId="43" xfId="0" applyFont="1" applyBorder="1"/>
    <xf numFmtId="0" fontId="11" fillId="6" borderId="29" xfId="0" applyFont="1" applyFill="1" applyBorder="1" applyAlignment="1">
      <alignment horizontal="left" vertical="center" wrapText="1"/>
    </xf>
    <xf numFmtId="0" fontId="4" fillId="0" borderId="7" xfId="0" applyFont="1" applyBorder="1"/>
    <xf numFmtId="0" fontId="4" fillId="0" borderId="8" xfId="0" applyFont="1" applyBorder="1"/>
    <xf numFmtId="0" fontId="4" fillId="0" borderId="30" xfId="0" applyFont="1" applyBorder="1"/>
    <xf numFmtId="0" fontId="0" fillId="0" borderId="0" xfId="0" applyFont="1" applyAlignment="1"/>
    <xf numFmtId="0" fontId="4" fillId="0" borderId="14" xfId="0" applyFont="1" applyBorder="1"/>
    <xf numFmtId="0" fontId="4" fillId="0" borderId="38" xfId="0" applyFont="1" applyBorder="1"/>
    <xf numFmtId="0" fontId="4" fillId="0" borderId="39" xfId="0" applyFont="1" applyBorder="1"/>
    <xf numFmtId="0" fontId="4" fillId="0" borderId="40" xfId="0" applyFont="1" applyBorder="1"/>
    <xf numFmtId="0" fontId="10" fillId="0" borderId="119" xfId="0" applyFont="1" applyBorder="1" applyAlignment="1">
      <alignment horizontal="left" vertical="center" wrapText="1"/>
    </xf>
    <xf numFmtId="0" fontId="4" fillId="0" borderId="120" xfId="0" applyFont="1" applyBorder="1"/>
    <xf numFmtId="0" fontId="4" fillId="0" borderId="69" xfId="0" applyFont="1" applyBorder="1"/>
    <xf numFmtId="0" fontId="29" fillId="0" borderId="77" xfId="0" applyFont="1" applyBorder="1" applyAlignment="1">
      <alignment horizontal="left" vertical="center" wrapText="1"/>
    </xf>
    <xf numFmtId="0" fontId="4" fillId="0" borderId="72" xfId="0" applyFont="1" applyBorder="1"/>
    <xf numFmtId="0" fontId="13" fillId="6" borderId="31" xfId="0" applyFont="1" applyFill="1" applyBorder="1" applyAlignment="1">
      <alignment horizontal="left" vertical="center" wrapText="1"/>
    </xf>
    <xf numFmtId="0" fontId="11" fillId="6" borderId="5" xfId="0" applyFont="1" applyFill="1" applyBorder="1" applyAlignment="1">
      <alignment horizontal="center" vertical="center" wrapText="1"/>
    </xf>
    <xf numFmtId="0" fontId="4" fillId="0" borderId="13" xfId="0" applyFont="1" applyBorder="1"/>
    <xf numFmtId="0" fontId="3" fillId="2" borderId="1" xfId="0" applyFont="1" applyFill="1" applyBorder="1" applyAlignment="1">
      <alignment horizontal="center" vertical="center" textRotation="90" wrapText="1"/>
    </xf>
    <xf numFmtId="0" fontId="33" fillId="6" borderId="31" xfId="0" applyFont="1" applyFill="1" applyBorder="1" applyAlignment="1">
      <alignment horizontal="left" vertical="center" wrapText="1"/>
    </xf>
    <xf numFmtId="0" fontId="16" fillId="6" borderId="42" xfId="0" applyFont="1" applyFill="1" applyBorder="1" applyAlignment="1">
      <alignment horizontal="left" vertical="center" wrapText="1"/>
    </xf>
    <xf numFmtId="0" fontId="6" fillId="7" borderId="78" xfId="0" applyFont="1" applyFill="1" applyBorder="1" applyAlignment="1">
      <alignment horizontal="left" vertical="center" wrapText="1"/>
    </xf>
    <xf numFmtId="0" fontId="4" fillId="0" borderId="50" xfId="0" applyFont="1" applyBorder="1"/>
    <xf numFmtId="0" fontId="4" fillId="0" borderId="101" xfId="0" applyFont="1" applyBorder="1"/>
    <xf numFmtId="0" fontId="4" fillId="0" borderId="100" xfId="0" applyFont="1" applyBorder="1"/>
    <xf numFmtId="0" fontId="4" fillId="0" borderId="134" xfId="0" applyFont="1" applyBorder="1"/>
    <xf numFmtId="0" fontId="12" fillId="6" borderId="66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textRotation="90" wrapText="1"/>
    </xf>
    <xf numFmtId="0" fontId="3" fillId="2" borderId="5" xfId="0" applyFont="1" applyFill="1" applyBorder="1" applyAlignment="1">
      <alignment horizontal="center" vertical="center" textRotation="90" wrapText="1"/>
    </xf>
    <xf numFmtId="0" fontId="4" fillId="0" borderId="16" xfId="0" applyFont="1" applyBorder="1"/>
    <xf numFmtId="0" fontId="3" fillId="2" borderId="6" xfId="0" applyFont="1" applyFill="1" applyBorder="1" applyAlignment="1">
      <alignment horizontal="center" vertical="center"/>
    </xf>
    <xf numFmtId="0" fontId="4" fillId="0" borderId="4" xfId="0" applyFont="1" applyBorder="1"/>
    <xf numFmtId="0" fontId="4" fillId="0" borderId="17" xfId="0" applyFont="1" applyBorder="1"/>
    <xf numFmtId="0" fontId="4" fillId="0" borderId="19" xfId="0" applyFont="1" applyBorder="1"/>
    <xf numFmtId="0" fontId="4" fillId="0" borderId="20" xfId="0" applyFont="1" applyBorder="1"/>
    <xf numFmtId="0" fontId="9" fillId="5" borderId="23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right" vertical="center" textRotation="90" wrapText="1"/>
    </xf>
    <xf numFmtId="0" fontId="9" fillId="3" borderId="23" xfId="0" applyFont="1" applyFill="1" applyBorder="1" applyAlignment="1">
      <alignment horizontal="left" vertical="center" wrapText="1"/>
    </xf>
    <xf numFmtId="0" fontId="10" fillId="0" borderId="59" xfId="0" applyFont="1" applyBorder="1" applyAlignment="1">
      <alignment horizontal="left" vertical="center" wrapText="1"/>
    </xf>
    <xf numFmtId="0" fontId="29" fillId="0" borderId="89" xfId="0" applyFont="1" applyBorder="1" applyAlignment="1">
      <alignment horizontal="left" vertical="center" wrapText="1"/>
    </xf>
    <xf numFmtId="0" fontId="4" fillId="0" borderId="57" xfId="0" applyFont="1" applyBorder="1"/>
    <xf numFmtId="0" fontId="10" fillId="0" borderId="42" xfId="0" applyFont="1" applyBorder="1" applyAlignment="1">
      <alignment horizontal="left" vertical="center" wrapText="1"/>
    </xf>
    <xf numFmtId="0" fontId="4" fillId="0" borderId="93" xfId="0" applyFont="1" applyBorder="1"/>
    <xf numFmtId="0" fontId="10" fillId="0" borderId="77" xfId="0" applyFont="1" applyBorder="1" applyAlignment="1">
      <alignment horizontal="left" vertical="center" wrapText="1"/>
    </xf>
    <xf numFmtId="9" fontId="3" fillId="7" borderId="9" xfId="0" applyNumberFormat="1" applyFont="1" applyFill="1" applyBorder="1" applyAlignment="1">
      <alignment horizontal="left" vertical="top" wrapText="1"/>
    </xf>
    <xf numFmtId="0" fontId="18" fillId="6" borderId="35" xfId="0" applyFont="1" applyFill="1" applyBorder="1" applyAlignment="1">
      <alignment horizontal="center" vertical="center" wrapText="1"/>
    </xf>
    <xf numFmtId="9" fontId="3" fillId="8" borderId="99" xfId="0" applyNumberFormat="1" applyFont="1" applyFill="1" applyBorder="1" applyAlignment="1">
      <alignment horizontal="left" vertical="top" wrapText="1"/>
    </xf>
    <xf numFmtId="0" fontId="5" fillId="6" borderId="23" xfId="0" applyFont="1" applyFill="1" applyBorder="1" applyAlignment="1">
      <alignment horizontal="left" vertical="top" wrapText="1"/>
    </xf>
    <xf numFmtId="0" fontId="4" fillId="0" borderId="102" xfId="0" applyFont="1" applyBorder="1"/>
    <xf numFmtId="0" fontId="17" fillId="5" borderId="23" xfId="0" applyFont="1" applyFill="1" applyBorder="1" applyAlignment="1">
      <alignment horizontal="left" vertical="center" wrapText="1"/>
    </xf>
    <xf numFmtId="0" fontId="6" fillId="8" borderId="101" xfId="0" applyFont="1" applyFill="1" applyBorder="1" applyAlignment="1">
      <alignment horizontal="left" vertical="center" wrapText="1"/>
    </xf>
    <xf numFmtId="0" fontId="29" fillId="0" borderId="119" xfId="0" applyFont="1" applyBorder="1" applyAlignment="1">
      <alignment horizontal="left" vertical="center" wrapText="1"/>
    </xf>
    <xf numFmtId="0" fontId="4" fillId="0" borderId="121" xfId="0" applyFont="1" applyBorder="1"/>
    <xf numFmtId="0" fontId="6" fillId="7" borderId="9" xfId="0" applyFont="1" applyFill="1" applyBorder="1" applyAlignment="1">
      <alignment horizontal="left" vertical="center" wrapText="1"/>
    </xf>
    <xf numFmtId="1" fontId="18" fillId="6" borderId="34" xfId="0" applyNumberFormat="1" applyFont="1" applyFill="1" applyBorder="1" applyAlignment="1">
      <alignment horizontal="center" vertical="center" wrapText="1"/>
    </xf>
    <xf numFmtId="0" fontId="4" fillId="0" borderId="114" xfId="0" applyFont="1" applyBorder="1"/>
    <xf numFmtId="0" fontId="26" fillId="0" borderId="0" xfId="0" applyFont="1" applyAlignment="1">
      <alignment horizontal="center"/>
    </xf>
    <xf numFmtId="0" fontId="5" fillId="2" borderId="3" xfId="0" applyFont="1" applyFill="1" applyBorder="1" applyAlignment="1">
      <alignment horizontal="left" vertical="center" textRotation="90" wrapText="1"/>
    </xf>
    <xf numFmtId="1" fontId="7" fillId="2" borderId="1" xfId="0" applyNumberFormat="1" applyFont="1" applyFill="1" applyBorder="1" applyAlignment="1">
      <alignment horizontal="center" vertical="center" textRotation="90" wrapText="1"/>
    </xf>
    <xf numFmtId="1" fontId="4" fillId="0" borderId="15" xfId="0" applyNumberFormat="1" applyFont="1" applyBorder="1"/>
    <xf numFmtId="0" fontId="15" fillId="0" borderId="79" xfId="0" applyFont="1" applyBorder="1" applyAlignment="1">
      <alignment horizontal="center" vertical="top" wrapText="1"/>
    </xf>
    <xf numFmtId="0" fontId="4" fillId="0" borderId="82" xfId="0" applyFont="1" applyBorder="1"/>
    <xf numFmtId="0" fontId="17" fillId="5" borderId="9" xfId="0" applyFont="1" applyFill="1" applyBorder="1" applyAlignment="1">
      <alignment horizontal="left" vertical="center" wrapText="1"/>
    </xf>
    <xf numFmtId="0" fontId="5" fillId="6" borderId="23" xfId="0" applyFont="1" applyFill="1" applyBorder="1" applyAlignment="1">
      <alignment horizontal="left" wrapText="1"/>
    </xf>
    <xf numFmtId="0" fontId="27" fillId="2" borderId="1" xfId="0" applyFont="1" applyFill="1" applyBorder="1" applyAlignment="1">
      <alignment horizontal="center" vertical="center" wrapText="1"/>
    </xf>
    <xf numFmtId="0" fontId="28" fillId="0" borderId="2" xfId="0" applyFont="1" applyBorder="1"/>
    <xf numFmtId="0" fontId="28" fillId="0" borderId="15" xfId="0" applyFont="1" applyBorder="1"/>
    <xf numFmtId="44" fontId="0" fillId="0" borderId="1" xfId="0" applyNumberFormat="1" applyFont="1" applyBorder="1" applyAlignment="1">
      <alignment horizontal="center" vertical="center"/>
    </xf>
    <xf numFmtId="9" fontId="3" fillId="7" borderId="124" xfId="0" applyNumberFormat="1" applyFont="1" applyFill="1" applyBorder="1" applyAlignment="1">
      <alignment horizontal="left" vertical="top" wrapText="1"/>
    </xf>
    <xf numFmtId="0" fontId="4" fillId="0" borderId="125" xfId="0" applyFont="1" applyBorder="1"/>
    <xf numFmtId="0" fontId="4" fillId="0" borderId="126" xfId="0" applyFont="1" applyBorder="1"/>
    <xf numFmtId="9" fontId="5" fillId="12" borderId="9" xfId="0" applyNumberFormat="1" applyFont="1" applyFill="1" applyBorder="1" applyAlignment="1">
      <alignment horizontal="center" vertical="center" wrapText="1"/>
    </xf>
  </cellXfs>
  <cellStyles count="3">
    <cellStyle name="Moneda" xfId="2" builtinId="4"/>
    <cellStyle name="Normal" xfId="0" builtinId="0"/>
    <cellStyle name="Porcentaje" xfId="1" builtinId="5"/>
  </cellStyles>
  <dxfs count="12">
    <dxf>
      <fill>
        <patternFill patternType="solid">
          <fgColor rgb="FFFFFF99"/>
          <bgColor rgb="FFFFFF99"/>
        </patternFill>
      </fill>
    </dxf>
    <dxf>
      <fill>
        <patternFill patternType="solid">
          <fgColor rgb="FFFFFF99"/>
          <bgColor rgb="FFFFFF99"/>
        </patternFill>
      </fill>
    </dxf>
    <dxf>
      <fill>
        <patternFill patternType="solid">
          <fgColor rgb="FFFFFF99"/>
          <bgColor rgb="FFFFFF99"/>
        </patternFill>
      </fill>
    </dxf>
    <dxf>
      <fill>
        <patternFill patternType="solid">
          <fgColor rgb="FFFFFF99"/>
          <bgColor rgb="FFFFFF99"/>
        </patternFill>
      </fill>
    </dxf>
    <dxf>
      <fill>
        <patternFill patternType="solid">
          <fgColor rgb="FFFFFF99"/>
          <bgColor rgb="FFFFFF99"/>
        </patternFill>
      </fill>
    </dxf>
    <dxf>
      <fill>
        <patternFill patternType="solid">
          <fgColor rgb="FFFFFF99"/>
          <bgColor rgb="FFFFFF99"/>
        </patternFill>
      </fill>
    </dxf>
    <dxf>
      <fill>
        <patternFill patternType="solid">
          <fgColor rgb="FFFFFF99"/>
          <bgColor rgb="FFFFFF99"/>
        </patternFill>
      </fill>
    </dxf>
    <dxf>
      <fill>
        <patternFill patternType="solid">
          <fgColor rgb="FFFFFF99"/>
          <bgColor rgb="FFFFFF99"/>
        </patternFill>
      </fill>
    </dxf>
    <dxf>
      <fill>
        <patternFill patternType="solid">
          <fgColor rgb="FFFFFF99"/>
          <bgColor rgb="FFFFFF99"/>
        </patternFill>
      </fill>
    </dxf>
    <dxf>
      <fill>
        <patternFill patternType="solid">
          <fgColor rgb="FFFFFF99"/>
          <bgColor rgb="FFFFFF99"/>
        </patternFill>
      </fill>
    </dxf>
    <dxf>
      <fill>
        <patternFill patternType="solid">
          <fgColor rgb="FFFFFF99"/>
          <bgColor rgb="FFFFFF99"/>
        </patternFill>
      </fill>
    </dxf>
    <dxf>
      <fill>
        <patternFill patternType="solid">
          <fgColor rgb="FFFFFF99"/>
          <bgColor rgb="FFFFFF99"/>
        </patternFill>
      </fill>
    </dxf>
  </dxfs>
  <tableStyles count="0" defaultTableStyle="TableStyleMedium2" defaultPivotStyle="PivotStyleLight16"/>
  <colors>
    <mruColors>
      <color rgb="FF5B9B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I1022"/>
  <sheetViews>
    <sheetView showGridLines="0" tabSelected="1" topLeftCell="A6" zoomScale="85" zoomScaleNormal="85" workbookViewId="0">
      <pane xSplit="8" ySplit="3" topLeftCell="I73" activePane="bottomRight" state="frozen"/>
      <selection activeCell="A6" sqref="A6"/>
      <selection pane="topRight" activeCell="I6" sqref="I6"/>
      <selection pane="bottomLeft" activeCell="A9" sqref="A9"/>
      <selection pane="bottomRight" activeCell="I73" sqref="I73"/>
    </sheetView>
  </sheetViews>
  <sheetFormatPr baseColWidth="10" defaultColWidth="14.42578125" defaultRowHeight="15" customHeight="1" x14ac:dyDescent="0.25"/>
  <cols>
    <col min="1" max="1" width="2.42578125" customWidth="1"/>
    <col min="2" max="2" width="8.7109375" hidden="1" customWidth="1"/>
    <col min="3" max="3" width="6.140625" hidden="1" customWidth="1"/>
    <col min="4" max="4" width="6.85546875" hidden="1" customWidth="1"/>
    <col min="5" max="5" width="8.7109375" customWidth="1"/>
    <col min="6" max="6" width="9.5703125" customWidth="1"/>
    <col min="7" max="7" width="4.28515625" customWidth="1"/>
    <col min="8" max="8" width="25.5703125" customWidth="1"/>
    <col min="9" max="9" width="8.7109375" customWidth="1"/>
    <col min="10" max="10" width="5.140625" customWidth="1"/>
    <col min="11" max="11" width="17.42578125" customWidth="1"/>
    <col min="12" max="12" width="9.42578125" style="169" bestFit="1" customWidth="1"/>
    <col min="13" max="15" width="7.28515625" customWidth="1"/>
    <col min="16" max="16" width="10" customWidth="1"/>
    <col min="17" max="17" width="7" customWidth="1"/>
    <col min="18" max="18" width="7.28515625" customWidth="1"/>
    <col min="19" max="19" width="9.140625" bestFit="1" customWidth="1"/>
    <col min="20" max="20" width="7.28515625" customWidth="1"/>
    <col min="21" max="21" width="7" customWidth="1"/>
    <col min="22" max="22" width="7.28515625" customWidth="1"/>
    <col min="23" max="23" width="9.140625" bestFit="1" customWidth="1"/>
    <col min="24" max="24" width="11.7109375" customWidth="1"/>
    <col min="25" max="35" width="11.42578125" customWidth="1"/>
  </cols>
  <sheetData>
    <row r="1" spans="1:35" ht="59.25" hidden="1" customHeight="1" x14ac:dyDescent="0.4">
      <c r="A1" s="1"/>
      <c r="B1" s="378" t="s">
        <v>94</v>
      </c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7"/>
      <c r="T1" s="327"/>
      <c r="U1" s="327"/>
      <c r="V1" s="327"/>
      <c r="W1" s="327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</row>
    <row r="2" spans="1:35" ht="22.5" hidden="1" customHeight="1" x14ac:dyDescent="0.4">
      <c r="A2" s="4"/>
      <c r="B2" s="2"/>
      <c r="C2" s="2"/>
      <c r="D2" s="2"/>
      <c r="E2" s="2"/>
      <c r="F2" s="2"/>
      <c r="G2" s="2"/>
      <c r="H2" s="2"/>
      <c r="I2" s="2"/>
      <c r="J2" s="2"/>
      <c r="K2" s="2"/>
      <c r="L2" s="168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</row>
    <row r="3" spans="1:35" ht="21.75" hidden="1" customHeight="1" x14ac:dyDescent="0.4">
      <c r="A3" s="4"/>
      <c r="B3" s="5" t="s">
        <v>0</v>
      </c>
      <c r="C3" s="2"/>
      <c r="D3" s="2"/>
      <c r="E3" s="2"/>
      <c r="F3" s="2"/>
      <c r="G3" s="2"/>
      <c r="H3" s="2"/>
      <c r="I3" s="2"/>
      <c r="J3" s="2"/>
      <c r="K3" s="2"/>
      <c r="L3" s="168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</row>
    <row r="4" spans="1:35" ht="17.25" hidden="1" customHeight="1" x14ac:dyDescent="0.25">
      <c r="A4" s="6"/>
      <c r="B4" s="5" t="s">
        <v>95</v>
      </c>
    </row>
    <row r="5" spans="1:35" ht="7.5" hidden="1" customHeight="1" x14ac:dyDescent="0.25">
      <c r="A5" s="6"/>
      <c r="B5" s="7"/>
    </row>
    <row r="6" spans="1:35" ht="21.75" customHeight="1" thickBot="1" x14ac:dyDescent="0.3">
      <c r="A6" s="6"/>
      <c r="B6" s="301" t="s">
        <v>1</v>
      </c>
      <c r="C6" s="340" t="s">
        <v>2</v>
      </c>
      <c r="D6" s="340" t="s">
        <v>3</v>
      </c>
      <c r="E6" s="350" t="s">
        <v>4</v>
      </c>
      <c r="F6" s="352" t="s">
        <v>5</v>
      </c>
      <c r="G6" s="324"/>
      <c r="H6" s="325"/>
      <c r="I6" s="349" t="s">
        <v>6</v>
      </c>
      <c r="J6" s="358" t="s">
        <v>7</v>
      </c>
      <c r="K6" s="379" t="s">
        <v>8</v>
      </c>
      <c r="L6" s="282" t="s">
        <v>9</v>
      </c>
      <c r="M6" s="283"/>
      <c r="N6" s="284"/>
      <c r="O6" s="282" t="s">
        <v>10</v>
      </c>
      <c r="P6" s="283"/>
      <c r="Q6" s="284"/>
      <c r="R6" s="282" t="s">
        <v>11</v>
      </c>
      <c r="S6" s="283"/>
      <c r="T6" s="284"/>
      <c r="U6" s="282" t="s">
        <v>12</v>
      </c>
      <c r="V6" s="283"/>
      <c r="W6" s="284"/>
      <c r="X6" s="386" t="s">
        <v>13</v>
      </c>
    </row>
    <row r="7" spans="1:35" ht="30" customHeight="1" x14ac:dyDescent="0.25">
      <c r="A7" s="6"/>
      <c r="B7" s="302"/>
      <c r="C7" s="319"/>
      <c r="D7" s="319"/>
      <c r="E7" s="339"/>
      <c r="F7" s="353"/>
      <c r="G7" s="327"/>
      <c r="H7" s="328"/>
      <c r="I7" s="319"/>
      <c r="J7" s="339"/>
      <c r="K7" s="302"/>
      <c r="L7" s="380" t="s">
        <v>14</v>
      </c>
      <c r="M7" s="312" t="s">
        <v>15</v>
      </c>
      <c r="N7" s="312" t="s">
        <v>16</v>
      </c>
      <c r="O7" s="312" t="s">
        <v>17</v>
      </c>
      <c r="P7" s="312" t="s">
        <v>18</v>
      </c>
      <c r="Q7" s="312" t="s">
        <v>19</v>
      </c>
      <c r="R7" s="312" t="s">
        <v>20</v>
      </c>
      <c r="S7" s="312" t="s">
        <v>21</v>
      </c>
      <c r="T7" s="312" t="s">
        <v>22</v>
      </c>
      <c r="U7" s="312" t="s">
        <v>23</v>
      </c>
      <c r="V7" s="312" t="s">
        <v>24</v>
      </c>
      <c r="W7" s="312" t="s">
        <v>25</v>
      </c>
      <c r="X7" s="387"/>
    </row>
    <row r="8" spans="1:35" ht="19.5" customHeight="1" thickBot="1" x14ac:dyDescent="0.3">
      <c r="A8" s="6"/>
      <c r="B8" s="303"/>
      <c r="C8" s="313"/>
      <c r="D8" s="313"/>
      <c r="E8" s="351"/>
      <c r="F8" s="354"/>
      <c r="G8" s="355"/>
      <c r="H8" s="356"/>
      <c r="I8" s="313"/>
      <c r="J8" s="351"/>
      <c r="K8" s="303"/>
      <c r="L8" s="381"/>
      <c r="M8" s="313"/>
      <c r="N8" s="313"/>
      <c r="O8" s="313"/>
      <c r="P8" s="313"/>
      <c r="Q8" s="313"/>
      <c r="R8" s="313"/>
      <c r="S8" s="313"/>
      <c r="T8" s="313"/>
      <c r="U8" s="313"/>
      <c r="V8" s="313"/>
      <c r="W8" s="313"/>
      <c r="X8" s="388"/>
    </row>
    <row r="9" spans="1:35" s="150" customFormat="1" ht="19.5" customHeight="1" thickBot="1" x14ac:dyDescent="0.3">
      <c r="A9" s="88"/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70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49"/>
      <c r="X9" s="154"/>
    </row>
    <row r="10" spans="1:35" ht="25.5" customHeight="1" thickBot="1" x14ac:dyDescent="0.3">
      <c r="A10" s="6"/>
      <c r="B10" s="8" t="s">
        <v>26</v>
      </c>
      <c r="C10" s="359" t="s">
        <v>27</v>
      </c>
      <c r="D10" s="283"/>
      <c r="E10" s="283"/>
      <c r="F10" s="283"/>
      <c r="G10" s="283"/>
      <c r="H10" s="283"/>
      <c r="I10" s="283"/>
      <c r="J10" s="283"/>
      <c r="K10" s="283"/>
      <c r="L10" s="283"/>
      <c r="M10" s="283"/>
      <c r="N10" s="283"/>
      <c r="O10" s="283"/>
      <c r="P10" s="283"/>
      <c r="Q10" s="283"/>
      <c r="R10" s="283"/>
      <c r="S10" s="283"/>
      <c r="T10" s="283"/>
      <c r="U10" s="283"/>
      <c r="V10" s="283"/>
      <c r="W10" s="315"/>
      <c r="X10" s="389">
        <f>X15+X28+X32+X41+X51+X65+X72</f>
        <v>52700</v>
      </c>
    </row>
    <row r="11" spans="1:35" ht="27" customHeight="1" x14ac:dyDescent="0.25">
      <c r="A11" s="6"/>
      <c r="B11" s="10"/>
      <c r="C11" s="9" t="s">
        <v>28</v>
      </c>
      <c r="D11" s="357" t="s">
        <v>29</v>
      </c>
      <c r="E11" s="283"/>
      <c r="F11" s="283"/>
      <c r="G11" s="283"/>
      <c r="H11" s="283"/>
      <c r="I11" s="283"/>
      <c r="J11" s="283"/>
      <c r="K11" s="283"/>
      <c r="L11" s="283"/>
      <c r="M11" s="283"/>
      <c r="N11" s="283"/>
      <c r="O11" s="283"/>
      <c r="P11" s="283"/>
      <c r="Q11" s="283"/>
      <c r="R11" s="283"/>
      <c r="S11" s="283"/>
      <c r="T11" s="283"/>
      <c r="U11" s="283"/>
      <c r="V11" s="283"/>
      <c r="W11" s="315"/>
      <c r="X11" s="319"/>
    </row>
    <row r="12" spans="1:35" ht="24" customHeight="1" x14ac:dyDescent="0.25">
      <c r="A12" s="6"/>
      <c r="B12" s="11"/>
      <c r="C12" s="12"/>
      <c r="D12" s="338" t="s">
        <v>30</v>
      </c>
      <c r="E12" s="323" t="s">
        <v>31</v>
      </c>
      <c r="F12" s="324"/>
      <c r="G12" s="324"/>
      <c r="H12" s="325"/>
      <c r="I12" s="287" t="s">
        <v>32</v>
      </c>
      <c r="J12" s="283"/>
      <c r="K12" s="284"/>
      <c r="L12" s="369" t="s">
        <v>33</v>
      </c>
      <c r="M12" s="283"/>
      <c r="N12" s="283"/>
      <c r="O12" s="283"/>
      <c r="P12" s="283"/>
      <c r="Q12" s="283"/>
      <c r="R12" s="283"/>
      <c r="S12" s="283"/>
      <c r="T12" s="283"/>
      <c r="U12" s="283"/>
      <c r="V12" s="283"/>
      <c r="W12" s="284"/>
      <c r="X12" s="319"/>
    </row>
    <row r="13" spans="1:35" ht="9.75" customHeight="1" x14ac:dyDescent="0.25">
      <c r="A13" s="6"/>
      <c r="B13" s="11"/>
      <c r="C13" s="13"/>
      <c r="D13" s="339"/>
      <c r="E13" s="326"/>
      <c r="F13" s="327"/>
      <c r="G13" s="327"/>
      <c r="H13" s="328"/>
      <c r="I13" s="341" t="s">
        <v>110</v>
      </c>
      <c r="J13" s="298"/>
      <c r="K13" s="299"/>
      <c r="L13" s="300"/>
      <c r="M13" s="285"/>
      <c r="N13" s="285"/>
      <c r="O13" s="285"/>
      <c r="P13" s="285"/>
      <c r="Q13" s="285"/>
      <c r="R13" s="285"/>
      <c r="S13" s="285">
        <v>1</v>
      </c>
      <c r="T13" s="285"/>
      <c r="U13" s="285">
        <v>1</v>
      </c>
      <c r="V13" s="285"/>
      <c r="W13" s="280"/>
      <c r="X13" s="319"/>
    </row>
    <row r="14" spans="1:35" ht="18" customHeight="1" thickBot="1" x14ac:dyDescent="0.3">
      <c r="A14" s="6"/>
      <c r="B14" s="11"/>
      <c r="C14" s="13"/>
      <c r="D14" s="306"/>
      <c r="E14" s="329"/>
      <c r="F14" s="330"/>
      <c r="G14" s="330"/>
      <c r="H14" s="331"/>
      <c r="I14" s="14">
        <v>3</v>
      </c>
      <c r="J14" s="321" t="s">
        <v>35</v>
      </c>
      <c r="K14" s="322"/>
      <c r="L14" s="290"/>
      <c r="M14" s="286"/>
      <c r="N14" s="286"/>
      <c r="O14" s="286"/>
      <c r="P14" s="286"/>
      <c r="Q14" s="286"/>
      <c r="R14" s="286"/>
      <c r="S14" s="286"/>
      <c r="T14" s="286"/>
      <c r="U14" s="286"/>
      <c r="V14" s="286"/>
      <c r="W14" s="281"/>
      <c r="X14" s="313"/>
    </row>
    <row r="15" spans="1:35" ht="35.25" customHeight="1" thickBot="1" x14ac:dyDescent="0.3">
      <c r="A15" s="6"/>
      <c r="B15" s="11"/>
      <c r="C15" s="13"/>
      <c r="D15" s="15"/>
      <c r="E15" s="304" t="s">
        <v>36</v>
      </c>
      <c r="F15" s="343" t="s">
        <v>37</v>
      </c>
      <c r="G15" s="295"/>
      <c r="H15" s="344"/>
      <c r="I15" s="147">
        <f>I16+I20+I23</f>
        <v>0.15000000000000002</v>
      </c>
      <c r="J15" s="390" t="s">
        <v>38</v>
      </c>
      <c r="K15" s="391"/>
      <c r="L15" s="391"/>
      <c r="M15" s="391"/>
      <c r="N15" s="391"/>
      <c r="O15" s="391"/>
      <c r="P15" s="391"/>
      <c r="Q15" s="391"/>
      <c r="R15" s="391"/>
      <c r="S15" s="391"/>
      <c r="T15" s="391"/>
      <c r="U15" s="391"/>
      <c r="V15" s="391"/>
      <c r="W15" s="392"/>
      <c r="X15" s="17">
        <v>5000</v>
      </c>
    </row>
    <row r="16" spans="1:35" s="108" customFormat="1" ht="34.5" customHeight="1" thickBot="1" x14ac:dyDescent="0.3">
      <c r="A16" s="6"/>
      <c r="B16" s="11" t="s">
        <v>147</v>
      </c>
      <c r="C16" s="13"/>
      <c r="D16" s="13"/>
      <c r="E16" s="305"/>
      <c r="F16" s="18" t="s">
        <v>39</v>
      </c>
      <c r="G16" s="314" t="s">
        <v>40</v>
      </c>
      <c r="H16" s="315"/>
      <c r="I16" s="189">
        <f>SUM(L16:W16)</f>
        <v>0.04</v>
      </c>
      <c r="J16" s="190">
        <v>1</v>
      </c>
      <c r="K16" s="185" t="s">
        <v>41</v>
      </c>
      <c r="L16" s="191"/>
      <c r="M16" s="185"/>
      <c r="N16" s="183"/>
      <c r="O16" s="183"/>
      <c r="P16" s="183"/>
      <c r="Q16" s="183"/>
      <c r="R16" s="192">
        <v>0.04</v>
      </c>
      <c r="S16" s="183"/>
      <c r="T16" s="183"/>
      <c r="U16" s="183"/>
      <c r="V16" s="183"/>
      <c r="W16" s="186"/>
      <c r="X16" s="20"/>
    </row>
    <row r="17" spans="1:35" s="150" customFormat="1" ht="34.5" customHeight="1" x14ac:dyDescent="0.25">
      <c r="A17" s="88"/>
      <c r="B17" s="89"/>
      <c r="C17" s="90"/>
      <c r="D17" s="90"/>
      <c r="E17" s="305"/>
      <c r="F17" s="91"/>
      <c r="G17" s="110"/>
      <c r="H17" s="130" t="s">
        <v>122</v>
      </c>
      <c r="I17" s="133">
        <f>SUM(L17:W17)</f>
        <v>0.01</v>
      </c>
      <c r="J17" s="134">
        <v>1</v>
      </c>
      <c r="K17" s="134" t="s">
        <v>123</v>
      </c>
      <c r="L17" s="178"/>
      <c r="M17" s="37"/>
      <c r="N17" s="53">
        <v>0.01</v>
      </c>
      <c r="O17" s="38"/>
      <c r="P17" s="38"/>
      <c r="Q17" s="38"/>
      <c r="R17" s="121"/>
      <c r="S17" s="38"/>
      <c r="T17" s="38"/>
      <c r="U17" s="38"/>
      <c r="V17" s="38"/>
      <c r="W17" s="40"/>
      <c r="X17" s="111"/>
    </row>
    <row r="18" spans="1:35" s="108" customFormat="1" ht="27" customHeight="1" x14ac:dyDescent="0.25">
      <c r="A18" s="88"/>
      <c r="B18" s="89"/>
      <c r="C18" s="90"/>
      <c r="D18" s="90"/>
      <c r="E18" s="305"/>
      <c r="F18" s="21"/>
      <c r="G18" s="109"/>
      <c r="H18" s="130" t="s">
        <v>119</v>
      </c>
      <c r="I18" s="133">
        <f t="shared" ref="I18:I19" si="0">SUM(L18:W18)</f>
        <v>5.0000000000000001E-3</v>
      </c>
      <c r="J18" s="134">
        <v>1</v>
      </c>
      <c r="K18" s="134" t="s">
        <v>103</v>
      </c>
      <c r="L18" s="178"/>
      <c r="M18" s="37"/>
      <c r="N18" s="38"/>
      <c r="O18" s="53">
        <v>5.0000000000000001E-3</v>
      </c>
      <c r="P18" s="53"/>
      <c r="Q18" s="38"/>
      <c r="R18" s="38"/>
      <c r="S18" s="38"/>
      <c r="T18" s="38"/>
      <c r="U18" s="38"/>
      <c r="V18" s="38"/>
      <c r="W18" s="40"/>
      <c r="X18" s="111"/>
    </row>
    <row r="19" spans="1:35" s="108" customFormat="1" ht="42.75" customHeight="1" thickBot="1" x14ac:dyDescent="0.3">
      <c r="A19" s="88"/>
      <c r="B19" s="89"/>
      <c r="C19" s="90"/>
      <c r="D19" s="90"/>
      <c r="E19" s="305"/>
      <c r="F19" s="91"/>
      <c r="G19" s="110"/>
      <c r="H19" s="130" t="s">
        <v>160</v>
      </c>
      <c r="I19" s="194">
        <f t="shared" si="0"/>
        <v>0.03</v>
      </c>
      <c r="J19" s="195">
        <v>1</v>
      </c>
      <c r="K19" s="228" t="s">
        <v>164</v>
      </c>
      <c r="L19" s="187"/>
      <c r="M19" s="33"/>
      <c r="N19" s="156"/>
      <c r="O19" s="156"/>
      <c r="P19" s="156"/>
      <c r="Q19" s="188"/>
      <c r="R19" s="156"/>
      <c r="S19" s="156"/>
      <c r="T19" s="156"/>
      <c r="U19" s="156"/>
      <c r="V19" s="156"/>
      <c r="W19" s="34">
        <v>0.03</v>
      </c>
      <c r="X19" s="111"/>
    </row>
    <row r="20" spans="1:35" ht="33" customHeight="1" thickBot="1" x14ac:dyDescent="0.3">
      <c r="A20" s="6"/>
      <c r="B20" s="11" t="s">
        <v>148</v>
      </c>
      <c r="C20" s="13"/>
      <c r="D20" s="13"/>
      <c r="E20" s="306"/>
      <c r="F20" s="196" t="s">
        <v>42</v>
      </c>
      <c r="G20" s="316" t="s">
        <v>81</v>
      </c>
      <c r="H20" s="347"/>
      <c r="I20" s="197">
        <f>SUM(L20:W20)</f>
        <v>7.0000000000000007E-2</v>
      </c>
      <c r="J20" s="198">
        <v>1</v>
      </c>
      <c r="K20" s="186" t="s">
        <v>106</v>
      </c>
      <c r="L20" s="184"/>
      <c r="M20" s="185"/>
      <c r="N20" s="193">
        <v>7.0000000000000007E-2</v>
      </c>
      <c r="O20" s="183"/>
      <c r="P20" s="183"/>
      <c r="Q20" s="183"/>
      <c r="R20" s="183"/>
      <c r="S20" s="183"/>
      <c r="T20" s="183"/>
      <c r="U20" s="183"/>
      <c r="V20" s="183"/>
      <c r="W20" s="186"/>
      <c r="X20" s="20"/>
    </row>
    <row r="21" spans="1:35" s="108" customFormat="1" ht="27" customHeight="1" x14ac:dyDescent="0.25">
      <c r="A21" s="88"/>
      <c r="B21" s="89"/>
      <c r="C21" s="90"/>
      <c r="D21" s="90"/>
      <c r="E21" s="46"/>
      <c r="F21" s="21"/>
      <c r="G21" s="109"/>
      <c r="H21" s="130" t="s">
        <v>124</v>
      </c>
      <c r="I21" s="133">
        <f>SUM(L21:W21)</f>
        <v>0.04</v>
      </c>
      <c r="J21" s="134">
        <v>4</v>
      </c>
      <c r="K21" s="134" t="s">
        <v>107</v>
      </c>
      <c r="L21" s="179">
        <v>0.02</v>
      </c>
      <c r="M21" s="179">
        <v>0.02</v>
      </c>
      <c r="N21" s="38"/>
      <c r="O21" s="38"/>
      <c r="P21" s="38"/>
      <c r="Q21" s="38"/>
      <c r="R21" s="38"/>
      <c r="S21" s="38"/>
      <c r="T21" s="38"/>
      <c r="U21" s="38"/>
      <c r="V21" s="38"/>
      <c r="W21" s="40"/>
      <c r="X21" s="111"/>
    </row>
    <row r="22" spans="1:35" s="108" customFormat="1" ht="28.5" customHeight="1" thickBot="1" x14ac:dyDescent="0.3">
      <c r="A22" s="88"/>
      <c r="B22" s="89"/>
      <c r="C22" s="90"/>
      <c r="D22" s="90"/>
      <c r="E22" s="46"/>
      <c r="F22" s="114"/>
      <c r="G22" s="110"/>
      <c r="H22" s="200" t="s">
        <v>125</v>
      </c>
      <c r="I22" s="194">
        <f>SUM(L22:W22)</f>
        <v>0.03</v>
      </c>
      <c r="J22" s="195">
        <v>1</v>
      </c>
      <c r="K22" s="195" t="s">
        <v>126</v>
      </c>
      <c r="L22" s="201">
        <v>0.01</v>
      </c>
      <c r="M22" s="188">
        <v>0.01</v>
      </c>
      <c r="N22" s="188">
        <v>0.01</v>
      </c>
      <c r="O22" s="156"/>
      <c r="P22" s="156"/>
      <c r="Q22" s="156"/>
      <c r="R22" s="156"/>
      <c r="S22" s="156"/>
      <c r="T22" s="156"/>
      <c r="U22" s="156"/>
      <c r="V22" s="156"/>
      <c r="W22" s="34"/>
      <c r="X22" s="111"/>
    </row>
    <row r="23" spans="1:35" s="108" customFormat="1" ht="26.25" customHeight="1" thickBot="1" x14ac:dyDescent="0.3">
      <c r="A23" s="88"/>
      <c r="B23" s="89" t="s">
        <v>149</v>
      </c>
      <c r="C23" s="90"/>
      <c r="D23" s="90"/>
      <c r="E23" s="199"/>
      <c r="F23" s="196" t="s">
        <v>39</v>
      </c>
      <c r="G23" s="316" t="s">
        <v>138</v>
      </c>
      <c r="H23" s="317"/>
      <c r="I23" s="202">
        <v>0.04</v>
      </c>
      <c r="J23" s="203">
        <v>1</v>
      </c>
      <c r="K23" s="185" t="s">
        <v>111</v>
      </c>
      <c r="L23" s="191"/>
      <c r="M23" s="185"/>
      <c r="N23" s="183"/>
      <c r="O23" s="183"/>
      <c r="P23" s="183"/>
      <c r="Q23" s="192"/>
      <c r="R23" s="204">
        <v>0.04</v>
      </c>
      <c r="S23" s="183"/>
      <c r="T23" s="183"/>
      <c r="U23" s="183"/>
      <c r="V23" s="183"/>
      <c r="W23" s="186"/>
      <c r="X23" s="111"/>
    </row>
    <row r="24" spans="1:35" s="108" customFormat="1" ht="22.5" customHeight="1" thickBot="1" x14ac:dyDescent="0.3">
      <c r="A24" s="88"/>
      <c r="B24" s="89"/>
      <c r="C24" s="90"/>
      <c r="D24" s="90"/>
      <c r="E24" s="46"/>
      <c r="F24" s="21"/>
      <c r="G24" s="109"/>
      <c r="H24" s="49" t="s">
        <v>161</v>
      </c>
      <c r="I24" s="133">
        <f>I20/3</f>
        <v>2.3333333333333334E-2</v>
      </c>
      <c r="J24" s="134">
        <v>1</v>
      </c>
      <c r="K24" s="134" t="s">
        <v>104</v>
      </c>
      <c r="L24" s="178"/>
      <c r="M24" s="37"/>
      <c r="N24" s="38"/>
      <c r="O24" s="38"/>
      <c r="P24" s="38"/>
      <c r="Q24" s="53"/>
      <c r="R24" s="188">
        <v>0.04</v>
      </c>
      <c r="S24" s="38"/>
      <c r="T24" s="38"/>
      <c r="U24" s="38"/>
      <c r="V24" s="38"/>
      <c r="W24" s="40"/>
      <c r="X24" s="111"/>
    </row>
    <row r="25" spans="1:35" ht="24" customHeight="1" thickBot="1" x14ac:dyDescent="0.3">
      <c r="A25" s="6"/>
      <c r="B25" s="11"/>
      <c r="C25" s="13"/>
      <c r="D25" s="338" t="s">
        <v>43</v>
      </c>
      <c r="E25" s="323" t="s">
        <v>44</v>
      </c>
      <c r="F25" s="345"/>
      <c r="G25" s="345"/>
      <c r="H25" s="346"/>
      <c r="I25" s="348" t="s">
        <v>32</v>
      </c>
      <c r="J25" s="292"/>
      <c r="K25" s="293"/>
      <c r="L25" s="291" t="s">
        <v>45</v>
      </c>
      <c r="M25" s="292"/>
      <c r="N25" s="292"/>
      <c r="O25" s="292"/>
      <c r="P25" s="292"/>
      <c r="Q25" s="292"/>
      <c r="R25" s="292"/>
      <c r="S25" s="292"/>
      <c r="T25" s="292"/>
      <c r="U25" s="292"/>
      <c r="V25" s="292"/>
      <c r="W25" s="293"/>
      <c r="X25" s="6"/>
    </row>
    <row r="26" spans="1:35" ht="9.75" customHeight="1" x14ac:dyDescent="0.25">
      <c r="A26" s="6"/>
      <c r="B26" s="11"/>
      <c r="C26" s="13"/>
      <c r="D26" s="339"/>
      <c r="E26" s="326"/>
      <c r="F26" s="327"/>
      <c r="G26" s="327"/>
      <c r="H26" s="328"/>
      <c r="I26" s="297" t="s">
        <v>34</v>
      </c>
      <c r="J26" s="298"/>
      <c r="K26" s="299"/>
      <c r="L26" s="289"/>
      <c r="M26" s="288"/>
      <c r="N26" s="288"/>
      <c r="O26" s="288"/>
      <c r="P26" s="288">
        <v>250</v>
      </c>
      <c r="Q26" s="288"/>
      <c r="R26" s="288"/>
      <c r="S26" s="288">
        <v>250</v>
      </c>
      <c r="T26" s="288"/>
      <c r="U26" s="288"/>
      <c r="V26" s="288"/>
      <c r="W26" s="311">
        <v>250</v>
      </c>
      <c r="X26" s="22"/>
    </row>
    <row r="27" spans="1:35" ht="18" customHeight="1" x14ac:dyDescent="0.25">
      <c r="A27" s="6"/>
      <c r="B27" s="11"/>
      <c r="C27" s="13"/>
      <c r="D27" s="306"/>
      <c r="E27" s="329"/>
      <c r="F27" s="330"/>
      <c r="G27" s="330"/>
      <c r="H27" s="331"/>
      <c r="I27" s="24">
        <v>750</v>
      </c>
      <c r="J27" s="342" t="s">
        <v>46</v>
      </c>
      <c r="K27" s="322"/>
      <c r="L27" s="290"/>
      <c r="M27" s="286"/>
      <c r="N27" s="286"/>
      <c r="O27" s="286"/>
      <c r="P27" s="286"/>
      <c r="Q27" s="286"/>
      <c r="R27" s="286"/>
      <c r="S27" s="286"/>
      <c r="T27" s="286"/>
      <c r="U27" s="286"/>
      <c r="V27" s="286"/>
      <c r="W27" s="281"/>
      <c r="X27" s="22"/>
    </row>
    <row r="28" spans="1:35" ht="35.25" customHeight="1" x14ac:dyDescent="0.25">
      <c r="A28" s="6"/>
      <c r="B28" s="11"/>
      <c r="C28" s="13"/>
      <c r="D28" s="15"/>
      <c r="E28" s="318" t="s">
        <v>47</v>
      </c>
      <c r="F28" s="343" t="s">
        <v>48</v>
      </c>
      <c r="G28" s="295"/>
      <c r="H28" s="344"/>
      <c r="I28" s="16">
        <v>0.1</v>
      </c>
      <c r="J28" s="294" t="s">
        <v>38</v>
      </c>
      <c r="K28" s="295"/>
      <c r="L28" s="295"/>
      <c r="M28" s="295"/>
      <c r="N28" s="295"/>
      <c r="O28" s="295"/>
      <c r="P28" s="295"/>
      <c r="Q28" s="295"/>
      <c r="R28" s="295"/>
      <c r="S28" s="295"/>
      <c r="T28" s="295"/>
      <c r="U28" s="295"/>
      <c r="V28" s="295"/>
      <c r="W28" s="296"/>
      <c r="X28" s="217">
        <v>2000</v>
      </c>
    </row>
    <row r="29" spans="1:35" ht="39.75" customHeight="1" x14ac:dyDescent="0.25">
      <c r="A29" s="6"/>
      <c r="B29" s="11"/>
      <c r="C29" s="13" t="s">
        <v>150</v>
      </c>
      <c r="D29" s="13"/>
      <c r="E29" s="334"/>
      <c r="F29" s="18" t="s">
        <v>49</v>
      </c>
      <c r="G29" s="361" t="s">
        <v>50</v>
      </c>
      <c r="H29" s="362"/>
      <c r="I29" s="41">
        <f>I30+I31</f>
        <v>9.5000000000000001E-2</v>
      </c>
      <c r="J29" s="42">
        <v>3</v>
      </c>
      <c r="K29" s="19" t="s">
        <v>51</v>
      </c>
      <c r="L29" s="172"/>
      <c r="M29" s="19"/>
      <c r="N29" s="19"/>
      <c r="O29" s="19"/>
      <c r="P29" s="205">
        <v>0.03</v>
      </c>
      <c r="Q29" s="19"/>
      <c r="R29" s="19"/>
      <c r="S29" s="205">
        <v>0.03</v>
      </c>
      <c r="T29" s="19"/>
      <c r="U29" s="19"/>
      <c r="V29" s="19"/>
      <c r="W29" s="206">
        <v>0.04</v>
      </c>
      <c r="X29" s="20"/>
    </row>
    <row r="30" spans="1:35" ht="39.75" customHeight="1" x14ac:dyDescent="0.25">
      <c r="A30" s="43"/>
      <c r="B30" s="44"/>
      <c r="C30" s="45"/>
      <c r="D30" s="45"/>
      <c r="E30" s="46"/>
      <c r="F30" s="47"/>
      <c r="G30" s="48"/>
      <c r="H30" s="49" t="s">
        <v>145</v>
      </c>
      <c r="I30" s="50">
        <f>SUM(L30:W30)</f>
        <v>0.08</v>
      </c>
      <c r="J30" s="51">
        <v>10</v>
      </c>
      <c r="K30" s="52" t="s">
        <v>82</v>
      </c>
      <c r="L30" s="171"/>
      <c r="M30" s="53"/>
      <c r="N30" s="53"/>
      <c r="O30" s="53"/>
      <c r="P30" s="53">
        <v>0.02</v>
      </c>
      <c r="Q30" s="53">
        <v>0.01</v>
      </c>
      <c r="R30" s="53">
        <v>0.01</v>
      </c>
      <c r="S30" s="53">
        <v>0.01</v>
      </c>
      <c r="T30" s="53">
        <v>0.01</v>
      </c>
      <c r="U30" s="53">
        <v>0.01</v>
      </c>
      <c r="V30" s="53">
        <v>0.01</v>
      </c>
      <c r="W30" s="40"/>
      <c r="X30" s="54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</row>
    <row r="31" spans="1:35" ht="39.75" customHeight="1" thickBot="1" x14ac:dyDescent="0.3">
      <c r="A31" s="43"/>
      <c r="B31" s="44"/>
      <c r="C31" s="45" t="s">
        <v>151</v>
      </c>
      <c r="D31" s="45"/>
      <c r="E31" s="56"/>
      <c r="F31" s="57"/>
      <c r="G31" s="58"/>
      <c r="H31" s="49" t="s">
        <v>146</v>
      </c>
      <c r="I31" s="50">
        <f>SUM(L31:W31)</f>
        <v>1.5000000000000001E-2</v>
      </c>
      <c r="J31" s="59">
        <v>5</v>
      </c>
      <c r="K31" s="60" t="s">
        <v>82</v>
      </c>
      <c r="L31" s="83"/>
      <c r="M31" s="61"/>
      <c r="N31" s="61"/>
      <c r="O31" s="61"/>
      <c r="P31" s="61">
        <v>2.5000000000000001E-3</v>
      </c>
      <c r="Q31" s="61">
        <v>2.5000000000000001E-3</v>
      </c>
      <c r="R31" s="61">
        <v>2.5000000000000001E-3</v>
      </c>
      <c r="S31" s="61">
        <v>2.5000000000000001E-3</v>
      </c>
      <c r="T31" s="61">
        <v>2.5000000000000001E-3</v>
      </c>
      <c r="U31" s="61">
        <v>2.5000000000000001E-3</v>
      </c>
      <c r="V31" s="61"/>
      <c r="W31" s="62"/>
      <c r="X31" s="54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</row>
    <row r="32" spans="1:35" ht="45" customHeight="1" thickBot="1" x14ac:dyDescent="0.3">
      <c r="A32" s="6"/>
      <c r="B32" s="11"/>
      <c r="C32" s="13"/>
      <c r="D32" s="29"/>
      <c r="E32" s="318" t="s">
        <v>52</v>
      </c>
      <c r="F32" s="375" t="s">
        <v>53</v>
      </c>
      <c r="G32" s="283"/>
      <c r="H32" s="315"/>
      <c r="I32" s="16">
        <v>0.2</v>
      </c>
      <c r="J32" s="366" t="s">
        <v>38</v>
      </c>
      <c r="K32" s="283"/>
      <c r="L32" s="283"/>
      <c r="M32" s="283"/>
      <c r="N32" s="283"/>
      <c r="O32" s="383"/>
      <c r="P32" s="283"/>
      <c r="Q32" s="283"/>
      <c r="R32" s="283"/>
      <c r="S32" s="283"/>
      <c r="T32" s="283"/>
      <c r="U32" s="283"/>
      <c r="V32" s="283"/>
      <c r="W32" s="284"/>
      <c r="X32" s="17">
        <v>500</v>
      </c>
    </row>
    <row r="33" spans="1:35" ht="41.25" customHeight="1" x14ac:dyDescent="0.25">
      <c r="A33" s="6"/>
      <c r="B33" s="11"/>
      <c r="C33" s="13" t="s">
        <v>152</v>
      </c>
      <c r="D33" s="13"/>
      <c r="E33" s="334"/>
      <c r="F33" s="382" t="s">
        <v>54</v>
      </c>
      <c r="G33" s="360" t="s">
        <v>55</v>
      </c>
      <c r="H33" s="298"/>
      <c r="I33" s="64">
        <f>SUM(I34:I36)</f>
        <v>0.2</v>
      </c>
      <c r="J33" s="155">
        <v>3</v>
      </c>
      <c r="K33" s="155" t="s">
        <v>51</v>
      </c>
      <c r="L33" s="157"/>
      <c r="M33" s="33"/>
      <c r="N33" s="33"/>
      <c r="O33" s="161"/>
      <c r="P33" s="207">
        <v>6.6600000000000006E-2</v>
      </c>
      <c r="Q33" s="33"/>
      <c r="R33" s="33"/>
      <c r="S33" s="113">
        <v>6.6600000000000006E-2</v>
      </c>
      <c r="T33" s="33"/>
      <c r="U33" s="33"/>
      <c r="V33" s="33"/>
      <c r="W33" s="113">
        <v>6.6600000000000006E-2</v>
      </c>
      <c r="X33" s="20"/>
    </row>
    <row r="34" spans="1:35" s="150" customFormat="1" ht="41.25" customHeight="1" x14ac:dyDescent="0.25">
      <c r="A34" s="88"/>
      <c r="B34" s="89"/>
      <c r="C34" s="90"/>
      <c r="D34" s="90"/>
      <c r="E34" s="151"/>
      <c r="F34" s="382"/>
      <c r="G34" s="58"/>
      <c r="H34" s="130" t="s">
        <v>127</v>
      </c>
      <c r="I34" s="165">
        <f t="shared" ref="I34:I36" si="1">SUM(L34:W34)</f>
        <v>7.0000000000000007E-2</v>
      </c>
      <c r="J34" s="84">
        <v>1</v>
      </c>
      <c r="K34" s="84" t="s">
        <v>136</v>
      </c>
      <c r="L34" s="158"/>
      <c r="M34" s="161"/>
      <c r="N34" s="214">
        <v>3.5000000000000003E-2</v>
      </c>
      <c r="O34" s="213">
        <v>3.5000000000000003E-2</v>
      </c>
      <c r="P34" s="162"/>
      <c r="Q34" s="161"/>
      <c r="R34" s="161"/>
      <c r="S34" s="162"/>
      <c r="T34" s="161"/>
      <c r="U34" s="161"/>
      <c r="V34" s="161"/>
      <c r="W34" s="162"/>
      <c r="X34" s="111"/>
    </row>
    <row r="35" spans="1:35" s="150" customFormat="1" ht="41.25" customHeight="1" x14ac:dyDescent="0.25">
      <c r="A35" s="88"/>
      <c r="B35" s="89"/>
      <c r="C35" s="90"/>
      <c r="D35" s="90"/>
      <c r="E35" s="151"/>
      <c r="F35" s="382"/>
      <c r="G35" s="58"/>
      <c r="H35" s="130" t="s">
        <v>128</v>
      </c>
      <c r="I35" s="136">
        <f t="shared" si="1"/>
        <v>7.0000000000000007E-2</v>
      </c>
      <c r="J35" s="84">
        <v>3</v>
      </c>
      <c r="K35" s="84" t="s">
        <v>129</v>
      </c>
      <c r="L35" s="158"/>
      <c r="M35" s="161"/>
      <c r="N35" s="161"/>
      <c r="O35" s="161"/>
      <c r="P35" s="162"/>
      <c r="Q35" s="53">
        <v>0.02</v>
      </c>
      <c r="R35" s="161"/>
      <c r="S35" s="53">
        <v>0.03</v>
      </c>
      <c r="T35" s="53"/>
      <c r="U35" s="161"/>
      <c r="V35" s="53">
        <v>0.02</v>
      </c>
      <c r="W35" s="162"/>
      <c r="X35" s="111"/>
    </row>
    <row r="36" spans="1:35" s="108" customFormat="1" ht="39.75" customHeight="1" thickBot="1" x14ac:dyDescent="0.3">
      <c r="A36" s="43"/>
      <c r="B36" s="44"/>
      <c r="C36" s="45"/>
      <c r="D36" s="45"/>
      <c r="E36" s="46"/>
      <c r="F36" s="382"/>
      <c r="G36" s="58"/>
      <c r="H36" s="130" t="s">
        <v>112</v>
      </c>
      <c r="I36" s="136">
        <f t="shared" si="1"/>
        <v>0.06</v>
      </c>
      <c r="J36" s="84">
        <v>1</v>
      </c>
      <c r="K36" s="159" t="s">
        <v>109</v>
      </c>
      <c r="L36" s="173"/>
      <c r="M36" s="160"/>
      <c r="N36" s="160"/>
      <c r="O36" s="160"/>
      <c r="P36" s="160"/>
      <c r="Q36" s="160"/>
      <c r="R36" s="160"/>
      <c r="S36" s="160"/>
      <c r="T36" s="160"/>
      <c r="U36" s="160">
        <v>0.06</v>
      </c>
      <c r="V36" s="160"/>
      <c r="W36" s="160"/>
      <c r="X36" s="54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</row>
    <row r="37" spans="1:35" ht="27" customHeight="1" thickBot="1" x14ac:dyDescent="0.3">
      <c r="A37" s="6"/>
      <c r="B37" s="10"/>
      <c r="C37" s="9" t="s">
        <v>56</v>
      </c>
      <c r="D37" s="384" t="s">
        <v>57</v>
      </c>
      <c r="E37" s="283"/>
      <c r="F37" s="283"/>
      <c r="G37" s="283"/>
      <c r="H37" s="283"/>
      <c r="I37" s="370"/>
      <c r="J37" s="370"/>
      <c r="K37" s="370"/>
      <c r="L37" s="283"/>
      <c r="M37" s="283"/>
      <c r="N37" s="283"/>
      <c r="O37" s="283"/>
      <c r="P37" s="283"/>
      <c r="Q37" s="283"/>
      <c r="R37" s="283"/>
      <c r="S37" s="283"/>
      <c r="T37" s="283"/>
      <c r="U37" s="283"/>
      <c r="V37" s="283"/>
      <c r="W37" s="284"/>
      <c r="X37" s="22"/>
    </row>
    <row r="38" spans="1:35" ht="24" customHeight="1" thickBot="1" x14ac:dyDescent="0.3">
      <c r="A38" s="6"/>
      <c r="B38" s="11"/>
      <c r="C38" s="12"/>
      <c r="D38" s="338" t="s">
        <v>58</v>
      </c>
      <c r="E38" s="323" t="s">
        <v>59</v>
      </c>
      <c r="F38" s="324"/>
      <c r="G38" s="324"/>
      <c r="H38" s="325"/>
      <c r="I38" s="287" t="s">
        <v>32</v>
      </c>
      <c r="J38" s="283"/>
      <c r="K38" s="284"/>
      <c r="L38" s="385" t="s">
        <v>60</v>
      </c>
      <c r="M38" s="283"/>
      <c r="N38" s="283"/>
      <c r="O38" s="283"/>
      <c r="P38" s="283"/>
      <c r="Q38" s="283"/>
      <c r="R38" s="283"/>
      <c r="S38" s="283"/>
      <c r="T38" s="283"/>
      <c r="U38" s="283"/>
      <c r="V38" s="283"/>
      <c r="W38" s="284"/>
      <c r="X38" s="22"/>
    </row>
    <row r="39" spans="1:35" ht="9.75" customHeight="1" x14ac:dyDescent="0.25">
      <c r="A39" s="6"/>
      <c r="B39" s="11"/>
      <c r="C39" s="13"/>
      <c r="D39" s="339"/>
      <c r="E39" s="326"/>
      <c r="F39" s="327"/>
      <c r="G39" s="327"/>
      <c r="H39" s="328"/>
      <c r="I39" s="337" t="s">
        <v>34</v>
      </c>
      <c r="J39" s="298"/>
      <c r="K39" s="299"/>
      <c r="L39" s="300"/>
      <c r="M39" s="285"/>
      <c r="N39" s="285"/>
      <c r="O39" s="285"/>
      <c r="P39" s="285">
        <v>250</v>
      </c>
      <c r="Q39" s="285"/>
      <c r="R39" s="285"/>
      <c r="S39" s="285">
        <v>250</v>
      </c>
      <c r="T39" s="285"/>
      <c r="U39" s="285"/>
      <c r="V39" s="285"/>
      <c r="W39" s="280">
        <v>250</v>
      </c>
      <c r="X39" s="6"/>
    </row>
    <row r="40" spans="1:35" ht="18" customHeight="1" x14ac:dyDescent="0.25">
      <c r="A40" s="6"/>
      <c r="B40" s="11"/>
      <c r="C40" s="13"/>
      <c r="D40" s="306"/>
      <c r="E40" s="329"/>
      <c r="F40" s="330"/>
      <c r="G40" s="330"/>
      <c r="H40" s="331"/>
      <c r="I40" s="14">
        <v>750</v>
      </c>
      <c r="J40" s="321" t="s">
        <v>46</v>
      </c>
      <c r="K40" s="322"/>
      <c r="L40" s="290"/>
      <c r="M40" s="286"/>
      <c r="N40" s="286"/>
      <c r="O40" s="286"/>
      <c r="P40" s="286"/>
      <c r="Q40" s="286"/>
      <c r="R40" s="286"/>
      <c r="S40" s="286"/>
      <c r="T40" s="286"/>
      <c r="U40" s="286"/>
      <c r="V40" s="286"/>
      <c r="W40" s="281"/>
      <c r="X40" s="22"/>
    </row>
    <row r="41" spans="1:35" ht="52.5" customHeight="1" thickBot="1" x14ac:dyDescent="0.3">
      <c r="A41" s="6"/>
      <c r="B41" s="11"/>
      <c r="C41" s="13"/>
      <c r="D41" s="12"/>
      <c r="E41" s="318" t="s">
        <v>61</v>
      </c>
      <c r="F41" s="343" t="s">
        <v>89</v>
      </c>
      <c r="G41" s="295"/>
      <c r="H41" s="344"/>
      <c r="I41" s="25">
        <f>I42+I45</f>
        <v>9.9960000000000007E-2</v>
      </c>
      <c r="J41" s="294" t="s">
        <v>38</v>
      </c>
      <c r="K41" s="295"/>
      <c r="L41" s="295"/>
      <c r="M41" s="295"/>
      <c r="N41" s="295"/>
      <c r="O41" s="295"/>
      <c r="P41" s="295"/>
      <c r="Q41" s="295"/>
      <c r="R41" s="295"/>
      <c r="S41" s="295"/>
      <c r="T41" s="295"/>
      <c r="U41" s="295"/>
      <c r="V41" s="295"/>
      <c r="W41" s="296"/>
      <c r="X41" s="17">
        <v>10200</v>
      </c>
    </row>
    <row r="42" spans="1:35" ht="28.5" customHeight="1" x14ac:dyDescent="0.25">
      <c r="A42" s="6"/>
      <c r="B42" s="11" t="s">
        <v>159</v>
      </c>
      <c r="C42" s="13"/>
      <c r="D42" s="13"/>
      <c r="E42" s="319"/>
      <c r="F42" s="63" t="s">
        <v>62</v>
      </c>
      <c r="G42" s="335" t="s">
        <v>120</v>
      </c>
      <c r="H42" s="336"/>
      <c r="I42" s="230">
        <f>I43+I44</f>
        <v>2.9960000000000001E-2</v>
      </c>
      <c r="J42" s="117">
        <v>2</v>
      </c>
      <c r="K42" s="31" t="s">
        <v>137</v>
      </c>
      <c r="L42" s="65"/>
      <c r="M42" s="30"/>
      <c r="N42" s="30"/>
      <c r="O42" s="32"/>
      <c r="P42" s="208">
        <v>0.01</v>
      </c>
      <c r="Q42" s="32"/>
      <c r="R42" s="32"/>
      <c r="S42" s="208">
        <v>0.01</v>
      </c>
      <c r="T42" s="32"/>
      <c r="U42" s="32"/>
      <c r="V42" s="32"/>
      <c r="W42" s="212">
        <v>0.01</v>
      </c>
      <c r="X42" s="22"/>
    </row>
    <row r="43" spans="1:35" s="150" customFormat="1" ht="28.5" customHeight="1" x14ac:dyDescent="0.25">
      <c r="A43" s="88"/>
      <c r="B43" s="89"/>
      <c r="C43" s="90"/>
      <c r="D43" s="90"/>
      <c r="E43" s="320"/>
      <c r="F43" s="114"/>
      <c r="G43" s="110"/>
      <c r="H43" s="130" t="s">
        <v>130</v>
      </c>
      <c r="I43" s="165">
        <f>SUM(L43:W43)</f>
        <v>5.0000000000000001E-3</v>
      </c>
      <c r="J43" s="84">
        <v>1</v>
      </c>
      <c r="K43" s="134" t="s">
        <v>126</v>
      </c>
      <c r="L43" s="171"/>
      <c r="M43" s="53">
        <v>5.0000000000000001E-3</v>
      </c>
      <c r="N43" s="53"/>
      <c r="O43" s="163"/>
      <c r="P43" s="135"/>
      <c r="Q43" s="163"/>
      <c r="R43" s="163"/>
      <c r="S43" s="163"/>
      <c r="T43" s="163"/>
      <c r="U43" s="163"/>
      <c r="V43" s="163"/>
      <c r="W43" s="164"/>
      <c r="X43" s="115"/>
    </row>
    <row r="44" spans="1:35" s="106" customFormat="1" ht="41.25" customHeight="1" x14ac:dyDescent="0.25">
      <c r="A44" s="88"/>
      <c r="B44" s="89"/>
      <c r="C44" s="90"/>
      <c r="D44" s="90"/>
      <c r="E44" s="320"/>
      <c r="F44" s="114"/>
      <c r="G44" s="110"/>
      <c r="H44" s="49" t="s">
        <v>139</v>
      </c>
      <c r="I44" s="165">
        <f>SUM(L44:W44)</f>
        <v>2.496E-2</v>
      </c>
      <c r="J44" s="84">
        <v>6</v>
      </c>
      <c r="K44" s="60" t="s">
        <v>103</v>
      </c>
      <c r="L44" s="155"/>
      <c r="M44" s="135">
        <v>4.1599999999999996E-3</v>
      </c>
      <c r="N44" s="135"/>
      <c r="O44" s="135"/>
      <c r="P44" s="135">
        <v>4.1599999999999996E-3</v>
      </c>
      <c r="Q44" s="135">
        <v>4.1599999999999996E-3</v>
      </c>
      <c r="R44" s="135">
        <v>4.1599999999999996E-3</v>
      </c>
      <c r="S44" s="135"/>
      <c r="T44" s="135"/>
      <c r="U44" s="135">
        <v>4.1599999999999996E-3</v>
      </c>
      <c r="V44" s="135">
        <v>4.1599999999999996E-3</v>
      </c>
      <c r="W44" s="135"/>
      <c r="X44" s="115"/>
    </row>
    <row r="45" spans="1:35" ht="28.5" customHeight="1" x14ac:dyDescent="0.25">
      <c r="A45" s="6"/>
      <c r="B45" s="11" t="s">
        <v>158</v>
      </c>
      <c r="C45" s="13"/>
      <c r="D45" s="13"/>
      <c r="E45" s="334"/>
      <c r="F45" s="127" t="s">
        <v>63</v>
      </c>
      <c r="G45" s="332" t="s">
        <v>64</v>
      </c>
      <c r="H45" s="333"/>
      <c r="I45" s="231">
        <f>I46+I47</f>
        <v>7.0000000000000007E-2</v>
      </c>
      <c r="J45" s="117">
        <v>3</v>
      </c>
      <c r="K45" s="118" t="s">
        <v>51</v>
      </c>
      <c r="L45" s="117"/>
      <c r="M45" s="119"/>
      <c r="N45" s="119"/>
      <c r="O45" s="120"/>
      <c r="P45" s="209">
        <v>0.02</v>
      </c>
      <c r="Q45" s="120"/>
      <c r="R45" s="120"/>
      <c r="S45" s="210">
        <v>0.02</v>
      </c>
      <c r="T45" s="120"/>
      <c r="U45" s="120"/>
      <c r="V45" s="120"/>
      <c r="W45" s="211">
        <v>0.02</v>
      </c>
      <c r="X45" s="22"/>
    </row>
    <row r="46" spans="1:35" s="108" customFormat="1" ht="30.75" customHeight="1" x14ac:dyDescent="0.25">
      <c r="A46" s="43"/>
      <c r="B46" s="44"/>
      <c r="C46" s="45"/>
      <c r="D46" s="45"/>
      <c r="E46" s="46"/>
      <c r="F46" s="66"/>
      <c r="G46" s="48"/>
      <c r="H46" s="49" t="s">
        <v>121</v>
      </c>
      <c r="I46" s="136">
        <f t="shared" ref="I46:I47" si="2">SUM(L46:W46)</f>
        <v>0.04</v>
      </c>
      <c r="J46" s="84">
        <v>1</v>
      </c>
      <c r="K46" s="132" t="s">
        <v>108</v>
      </c>
      <c r="L46" s="174"/>
      <c r="M46" s="70"/>
      <c r="N46" s="70"/>
      <c r="O46" s="70"/>
      <c r="P46" s="70"/>
      <c r="Q46" s="70"/>
      <c r="R46" s="70"/>
      <c r="S46" s="70">
        <v>0.02</v>
      </c>
      <c r="T46" s="70">
        <v>0.02</v>
      </c>
      <c r="U46" s="70"/>
      <c r="V46" s="70"/>
      <c r="W46" s="71"/>
      <c r="X46" s="54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</row>
    <row r="47" spans="1:35" s="108" customFormat="1" ht="30.75" customHeight="1" thickBot="1" x14ac:dyDescent="0.3">
      <c r="A47" s="43"/>
      <c r="B47" s="223"/>
      <c r="C47" s="45"/>
      <c r="D47" s="45"/>
      <c r="E47" s="46"/>
      <c r="F47" s="66"/>
      <c r="G47" s="48"/>
      <c r="H47" s="49" t="s">
        <v>163</v>
      </c>
      <c r="I47" s="136">
        <f t="shared" si="2"/>
        <v>3.0000000000000002E-2</v>
      </c>
      <c r="J47" s="84">
        <v>5</v>
      </c>
      <c r="K47" s="132" t="s">
        <v>35</v>
      </c>
      <c r="L47" s="174"/>
      <c r="M47" s="70">
        <v>6.0000000000000001E-3</v>
      </c>
      <c r="N47" s="70"/>
      <c r="O47" s="70"/>
      <c r="P47" s="70">
        <v>6.0000000000000001E-3</v>
      </c>
      <c r="Q47" s="70"/>
      <c r="R47" s="70"/>
      <c r="S47" s="70"/>
      <c r="T47" s="70">
        <v>6.0000000000000001E-3</v>
      </c>
      <c r="U47" s="70"/>
      <c r="V47" s="70"/>
      <c r="W47" s="70">
        <v>1.2E-2</v>
      </c>
      <c r="X47" s="54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</row>
    <row r="48" spans="1:35" ht="24" customHeight="1" thickBot="1" x14ac:dyDescent="0.3">
      <c r="A48" s="6"/>
      <c r="B48" s="11"/>
      <c r="C48" s="13"/>
      <c r="D48" s="338" t="s">
        <v>65</v>
      </c>
      <c r="E48" s="323" t="s">
        <v>66</v>
      </c>
      <c r="F48" s="324"/>
      <c r="G48" s="324"/>
      <c r="H48" s="325"/>
      <c r="I48" s="287" t="s">
        <v>32</v>
      </c>
      <c r="J48" s="283"/>
      <c r="K48" s="284"/>
      <c r="L48" s="369"/>
      <c r="M48" s="283"/>
      <c r="N48" s="283"/>
      <c r="O48" s="283"/>
      <c r="P48" s="283"/>
      <c r="Q48" s="283"/>
      <c r="R48" s="283"/>
      <c r="S48" s="283"/>
      <c r="T48" s="283"/>
      <c r="U48" s="283"/>
      <c r="V48" s="283"/>
      <c r="W48" s="284"/>
      <c r="X48" s="22"/>
    </row>
    <row r="49" spans="1:35" ht="9.75" customHeight="1" x14ac:dyDescent="0.25">
      <c r="A49" s="6"/>
      <c r="B49" s="11"/>
      <c r="C49" s="13"/>
      <c r="D49" s="339"/>
      <c r="E49" s="326"/>
      <c r="F49" s="327"/>
      <c r="G49" s="327"/>
      <c r="H49" s="328"/>
      <c r="I49" s="337" t="s">
        <v>34</v>
      </c>
      <c r="J49" s="298"/>
      <c r="K49" s="299"/>
      <c r="L49" s="376"/>
      <c r="M49" s="367"/>
      <c r="N49" s="285"/>
      <c r="O49" s="285"/>
      <c r="P49" s="285">
        <v>30</v>
      </c>
      <c r="Q49" s="285"/>
      <c r="R49" s="285"/>
      <c r="S49" s="285">
        <v>30</v>
      </c>
      <c r="T49" s="285"/>
      <c r="U49" s="285"/>
      <c r="V49" s="285"/>
      <c r="W49" s="280">
        <v>30</v>
      </c>
      <c r="X49" s="22"/>
    </row>
    <row r="50" spans="1:35" ht="18" customHeight="1" thickBot="1" x14ac:dyDescent="0.3">
      <c r="A50" s="6"/>
      <c r="B50" s="11"/>
      <c r="C50" s="13"/>
      <c r="D50" s="306"/>
      <c r="E50" s="329"/>
      <c r="F50" s="330"/>
      <c r="G50" s="330"/>
      <c r="H50" s="331"/>
      <c r="I50" s="14">
        <v>90</v>
      </c>
      <c r="J50" s="321" t="s">
        <v>46</v>
      </c>
      <c r="K50" s="322"/>
      <c r="L50" s="290"/>
      <c r="M50" s="286"/>
      <c r="N50" s="286"/>
      <c r="O50" s="286"/>
      <c r="P50" s="286"/>
      <c r="Q50" s="286"/>
      <c r="R50" s="286"/>
      <c r="S50" s="286"/>
      <c r="T50" s="286"/>
      <c r="U50" s="286"/>
      <c r="V50" s="286"/>
      <c r="W50" s="281"/>
      <c r="X50" s="6"/>
    </row>
    <row r="51" spans="1:35" ht="41.25" customHeight="1" thickBot="1" x14ac:dyDescent="0.3">
      <c r="A51" s="6"/>
      <c r="B51" s="11"/>
      <c r="C51" s="13"/>
      <c r="D51" s="12"/>
      <c r="E51" s="318" t="s">
        <v>67</v>
      </c>
      <c r="F51" s="343" t="s">
        <v>68</v>
      </c>
      <c r="G51" s="295"/>
      <c r="H51" s="344"/>
      <c r="I51" s="25">
        <f>I52+I56</f>
        <v>0.2</v>
      </c>
      <c r="J51" s="366" t="s">
        <v>38</v>
      </c>
      <c r="K51" s="283"/>
      <c r="L51" s="283"/>
      <c r="M51" s="283"/>
      <c r="N51" s="283"/>
      <c r="O51" s="283"/>
      <c r="P51" s="283"/>
      <c r="Q51" s="283"/>
      <c r="R51" s="283"/>
      <c r="S51" s="283"/>
      <c r="T51" s="283"/>
      <c r="U51" s="283"/>
      <c r="V51" s="283"/>
      <c r="W51" s="284"/>
      <c r="X51" s="17">
        <v>5000</v>
      </c>
    </row>
    <row r="52" spans="1:35" ht="39" customHeight="1" x14ac:dyDescent="0.25">
      <c r="A52" s="6"/>
      <c r="B52" s="11" t="s">
        <v>153</v>
      </c>
      <c r="C52" s="13"/>
      <c r="D52" s="13"/>
      <c r="E52" s="319"/>
      <c r="F52" s="131" t="s">
        <v>69</v>
      </c>
      <c r="G52" s="365" t="s">
        <v>70</v>
      </c>
      <c r="H52" s="336"/>
      <c r="I52" s="153">
        <f>SUM(I53:I55)</f>
        <v>0.15</v>
      </c>
      <c r="J52" s="27">
        <v>3</v>
      </c>
      <c r="K52" s="28" t="s">
        <v>51</v>
      </c>
      <c r="L52" s="65"/>
      <c r="M52" s="32"/>
      <c r="N52" s="32"/>
      <c r="O52" s="32"/>
      <c r="P52" s="208">
        <v>0.05</v>
      </c>
      <c r="Q52" s="32"/>
      <c r="R52" s="32"/>
      <c r="S52" s="208">
        <v>0.05</v>
      </c>
      <c r="T52" s="32"/>
      <c r="U52" s="32"/>
      <c r="V52" s="32"/>
      <c r="W52" s="212">
        <v>0.05</v>
      </c>
      <c r="X52" s="20"/>
    </row>
    <row r="53" spans="1:35" s="150" customFormat="1" ht="39" customHeight="1" x14ac:dyDescent="0.25">
      <c r="A53" s="88"/>
      <c r="B53" s="89"/>
      <c r="C53" s="90"/>
      <c r="D53" s="90"/>
      <c r="E53" s="320"/>
      <c r="F53" s="166"/>
      <c r="G53" s="152"/>
      <c r="H53" s="130" t="s">
        <v>131</v>
      </c>
      <c r="I53" s="67">
        <f>SUM(L53:W53)</f>
        <v>0.06</v>
      </c>
      <c r="J53" s="84">
        <v>10</v>
      </c>
      <c r="K53" s="69" t="s">
        <v>132</v>
      </c>
      <c r="L53" s="36"/>
      <c r="M53" s="121"/>
      <c r="N53" s="70">
        <v>0.03</v>
      </c>
      <c r="O53" s="70"/>
      <c r="P53" s="70">
        <v>0.03</v>
      </c>
      <c r="Q53" s="121"/>
      <c r="R53" s="121"/>
      <c r="S53" s="121"/>
      <c r="T53" s="121"/>
      <c r="U53" s="121"/>
      <c r="V53" s="121"/>
      <c r="W53" s="167"/>
      <c r="X53" s="111"/>
    </row>
    <row r="54" spans="1:35" s="150" customFormat="1" ht="39" customHeight="1" x14ac:dyDescent="0.25">
      <c r="A54" s="88"/>
      <c r="B54" s="89"/>
      <c r="C54" s="90"/>
      <c r="D54" s="90"/>
      <c r="E54" s="320"/>
      <c r="F54" s="166"/>
      <c r="G54" s="152"/>
      <c r="H54" s="130" t="s">
        <v>133</v>
      </c>
      <c r="I54" s="67">
        <f>SUM(L54:W54)</f>
        <v>0.03</v>
      </c>
      <c r="J54" s="84">
        <v>1</v>
      </c>
      <c r="K54" s="69" t="s">
        <v>134</v>
      </c>
      <c r="L54" s="36"/>
      <c r="M54" s="121"/>
      <c r="N54" s="121"/>
      <c r="O54" s="70">
        <v>0.03</v>
      </c>
      <c r="P54" s="121"/>
      <c r="Q54" s="70"/>
      <c r="R54" s="121"/>
      <c r="S54" s="121"/>
      <c r="T54" s="121"/>
      <c r="U54" s="121"/>
      <c r="V54" s="121"/>
      <c r="W54" s="167"/>
      <c r="X54" s="111"/>
    </row>
    <row r="55" spans="1:35" ht="74.25" customHeight="1" thickBot="1" x14ac:dyDescent="0.3">
      <c r="A55" s="43"/>
      <c r="B55" s="44"/>
      <c r="C55" s="45"/>
      <c r="D55" s="45"/>
      <c r="E55" s="320"/>
      <c r="F55" s="66"/>
      <c r="G55" s="48"/>
      <c r="H55" s="49" t="s">
        <v>140</v>
      </c>
      <c r="I55" s="67">
        <f>SUM(L55:W55)</f>
        <v>0.06</v>
      </c>
      <c r="J55" s="68">
        <v>1</v>
      </c>
      <c r="K55" s="69" t="s">
        <v>82</v>
      </c>
      <c r="L55" s="174"/>
      <c r="M55" s="70"/>
      <c r="N55" s="70"/>
      <c r="O55" s="70"/>
      <c r="P55" s="70"/>
      <c r="Q55" s="70">
        <v>1.4999999999999999E-2</v>
      </c>
      <c r="R55" s="70">
        <v>1.4999999999999999E-2</v>
      </c>
      <c r="S55" s="70">
        <v>1.4999999999999999E-2</v>
      </c>
      <c r="T55" s="70">
        <v>1.4999999999999999E-2</v>
      </c>
      <c r="U55" s="70"/>
      <c r="V55" s="70"/>
      <c r="W55" s="71"/>
      <c r="X55" s="54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</row>
    <row r="56" spans="1:35" ht="36" customHeight="1" thickBot="1" x14ac:dyDescent="0.3">
      <c r="A56" s="6"/>
      <c r="B56" s="11" t="s">
        <v>154</v>
      </c>
      <c r="C56" s="13"/>
      <c r="D56" s="13"/>
      <c r="E56" s="107"/>
      <c r="F56" s="23" t="s">
        <v>71</v>
      </c>
      <c r="G56" s="363" t="s">
        <v>141</v>
      </c>
      <c r="H56" s="364"/>
      <c r="I56" s="73">
        <f>SUM(I57,I58,I59)</f>
        <v>0.05</v>
      </c>
      <c r="J56" s="74">
        <v>3</v>
      </c>
      <c r="K56" s="75" t="s">
        <v>51</v>
      </c>
      <c r="L56" s="175"/>
      <c r="M56" s="76"/>
      <c r="N56" s="76"/>
      <c r="O56" s="76"/>
      <c r="P56" s="216">
        <v>0.01</v>
      </c>
      <c r="Q56" s="76"/>
      <c r="R56" s="76"/>
      <c r="S56" s="216">
        <v>2.5000000000000001E-2</v>
      </c>
      <c r="T56" s="76"/>
      <c r="U56" s="76"/>
      <c r="V56" s="76"/>
      <c r="W56" s="216">
        <v>1.4999999999999999E-2</v>
      </c>
      <c r="X56" s="20"/>
    </row>
    <row r="57" spans="1:35" s="220" customFormat="1" ht="47.25" customHeight="1" x14ac:dyDescent="0.25">
      <c r="A57" s="43"/>
      <c r="B57" s="44"/>
      <c r="C57" s="45"/>
      <c r="D57" s="45"/>
      <c r="E57" s="46"/>
      <c r="F57" s="66"/>
      <c r="G57" s="49"/>
      <c r="H57" s="222" t="s">
        <v>162</v>
      </c>
      <c r="I57" s="221">
        <v>0.01</v>
      </c>
      <c r="J57" s="51">
        <v>2</v>
      </c>
      <c r="K57" s="132" t="s">
        <v>103</v>
      </c>
      <c r="L57" s="174"/>
      <c r="M57" s="70"/>
      <c r="N57" s="70"/>
      <c r="O57" s="70">
        <v>5.0000000000000001E-3</v>
      </c>
      <c r="P57" s="70"/>
      <c r="Q57" s="70"/>
      <c r="R57" s="70"/>
      <c r="S57" s="70"/>
      <c r="T57" s="70"/>
      <c r="U57" s="70"/>
      <c r="V57" s="70">
        <v>5.0000000000000001E-3</v>
      </c>
      <c r="W57" s="70"/>
      <c r="X57" s="54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</row>
    <row r="58" spans="1:35" s="220" customFormat="1" ht="47.25" customHeight="1" x14ac:dyDescent="0.25">
      <c r="A58" s="43"/>
      <c r="B58" s="44"/>
      <c r="C58" s="45"/>
      <c r="D58" s="45"/>
      <c r="E58" s="46"/>
      <c r="F58" s="66"/>
      <c r="G58" s="49"/>
      <c r="H58" s="229" t="s">
        <v>143</v>
      </c>
      <c r="I58" s="221">
        <v>0.01</v>
      </c>
      <c r="J58" s="51">
        <v>1</v>
      </c>
      <c r="K58" s="69" t="s">
        <v>103</v>
      </c>
      <c r="L58" s="174"/>
      <c r="M58" s="70"/>
      <c r="N58" s="70"/>
      <c r="O58" s="70"/>
      <c r="P58" s="70"/>
      <c r="Q58" s="70"/>
      <c r="R58" s="70"/>
      <c r="S58" s="70">
        <v>0.01</v>
      </c>
      <c r="T58" s="70"/>
      <c r="U58" s="70"/>
      <c r="V58" s="70"/>
      <c r="W58" s="70"/>
      <c r="X58" s="54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</row>
    <row r="59" spans="1:35" s="108" customFormat="1" ht="47.25" customHeight="1" thickBot="1" x14ac:dyDescent="0.3">
      <c r="A59" s="43"/>
      <c r="B59" s="44"/>
      <c r="C59" s="45"/>
      <c r="D59" s="45"/>
      <c r="E59" s="46"/>
      <c r="F59" s="66"/>
      <c r="G59" s="49"/>
      <c r="H59" s="222" t="s">
        <v>142</v>
      </c>
      <c r="I59" s="221">
        <v>0.03</v>
      </c>
      <c r="J59" s="51">
        <v>6</v>
      </c>
      <c r="K59" s="132" t="s">
        <v>105</v>
      </c>
      <c r="L59" s="174"/>
      <c r="M59" s="70"/>
      <c r="N59" s="70"/>
      <c r="O59" s="70"/>
      <c r="P59" s="70"/>
      <c r="Q59" s="70">
        <v>1.4999999999999999E-2</v>
      </c>
      <c r="R59" s="70"/>
      <c r="S59" s="70"/>
      <c r="T59" s="70"/>
      <c r="U59" s="70">
        <v>1.4999999999999999E-2</v>
      </c>
      <c r="V59" s="70"/>
      <c r="W59" s="70"/>
      <c r="X59" s="54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</row>
    <row r="60" spans="1:35" ht="25.5" customHeight="1" thickBot="1" x14ac:dyDescent="0.3">
      <c r="A60" s="6"/>
      <c r="B60" s="8" t="s">
        <v>72</v>
      </c>
      <c r="C60" s="359" t="s">
        <v>73</v>
      </c>
      <c r="D60" s="283"/>
      <c r="E60" s="283"/>
      <c r="F60" s="283"/>
      <c r="G60" s="283"/>
      <c r="H60" s="370"/>
      <c r="I60" s="283"/>
      <c r="J60" s="283"/>
      <c r="K60" s="283"/>
      <c r="L60" s="283"/>
      <c r="M60" s="283"/>
      <c r="N60" s="283"/>
      <c r="O60" s="283"/>
      <c r="P60" s="283"/>
      <c r="Q60" s="283"/>
      <c r="R60" s="283"/>
      <c r="S60" s="283"/>
      <c r="T60" s="283"/>
      <c r="U60" s="283"/>
      <c r="V60" s="283"/>
      <c r="W60" s="315"/>
      <c r="X60" s="6"/>
    </row>
    <row r="61" spans="1:35" ht="27" customHeight="1" thickBot="1" x14ac:dyDescent="0.3">
      <c r="A61" s="6"/>
      <c r="B61" s="10"/>
      <c r="C61" s="9" t="s">
        <v>74</v>
      </c>
      <c r="D61" s="371" t="s">
        <v>75</v>
      </c>
      <c r="E61" s="283"/>
      <c r="F61" s="283"/>
      <c r="G61" s="283"/>
      <c r="H61" s="283"/>
      <c r="I61" s="283"/>
      <c r="J61" s="283"/>
      <c r="K61" s="283"/>
      <c r="L61" s="283"/>
      <c r="M61" s="283"/>
      <c r="N61" s="283"/>
      <c r="O61" s="283"/>
      <c r="P61" s="283"/>
      <c r="Q61" s="283"/>
      <c r="R61" s="283"/>
      <c r="S61" s="283"/>
      <c r="T61" s="283"/>
      <c r="U61" s="283"/>
      <c r="V61" s="283"/>
      <c r="W61" s="284"/>
      <c r="X61" s="22"/>
    </row>
    <row r="62" spans="1:35" ht="24" customHeight="1" x14ac:dyDescent="0.25">
      <c r="A62" s="6"/>
      <c r="B62" s="11"/>
      <c r="C62" s="13"/>
      <c r="D62" s="338" t="s">
        <v>76</v>
      </c>
      <c r="E62" s="323" t="s">
        <v>77</v>
      </c>
      <c r="F62" s="324"/>
      <c r="G62" s="324"/>
      <c r="H62" s="325"/>
      <c r="I62" s="287" t="s">
        <v>32</v>
      </c>
      <c r="J62" s="283"/>
      <c r="K62" s="284"/>
      <c r="L62" s="369"/>
      <c r="M62" s="283"/>
      <c r="N62" s="283"/>
      <c r="O62" s="283"/>
      <c r="P62" s="283"/>
      <c r="Q62" s="283"/>
      <c r="R62" s="283"/>
      <c r="S62" s="283"/>
      <c r="T62" s="283"/>
      <c r="U62" s="283"/>
      <c r="V62" s="283"/>
      <c r="W62" s="284"/>
      <c r="X62" s="22"/>
    </row>
    <row r="63" spans="1:35" ht="9.75" customHeight="1" x14ac:dyDescent="0.25">
      <c r="A63" s="6"/>
      <c r="B63" s="11"/>
      <c r="C63" s="13"/>
      <c r="D63" s="339"/>
      <c r="E63" s="326"/>
      <c r="F63" s="327"/>
      <c r="G63" s="327"/>
      <c r="H63" s="328"/>
      <c r="I63" s="337" t="s">
        <v>34</v>
      </c>
      <c r="J63" s="298"/>
      <c r="K63" s="299"/>
      <c r="L63" s="376"/>
      <c r="M63" s="367"/>
      <c r="N63" s="367"/>
      <c r="O63" s="367"/>
      <c r="P63" s="309"/>
      <c r="Q63" s="285"/>
      <c r="R63" s="285"/>
      <c r="S63" s="309">
        <v>400</v>
      </c>
      <c r="T63" s="285"/>
      <c r="U63" s="285"/>
      <c r="V63" s="285"/>
      <c r="W63" s="307">
        <v>450</v>
      </c>
      <c r="X63" s="22"/>
    </row>
    <row r="64" spans="1:35" ht="18" customHeight="1" thickBot="1" x14ac:dyDescent="0.3">
      <c r="A64" s="6"/>
      <c r="B64" s="11"/>
      <c r="C64" s="13"/>
      <c r="D64" s="306"/>
      <c r="E64" s="329"/>
      <c r="F64" s="330"/>
      <c r="G64" s="330"/>
      <c r="H64" s="331"/>
      <c r="I64" s="137"/>
      <c r="J64" s="342" t="s">
        <v>46</v>
      </c>
      <c r="K64" s="322"/>
      <c r="L64" s="290"/>
      <c r="M64" s="286"/>
      <c r="N64" s="286"/>
      <c r="O64" s="286"/>
      <c r="P64" s="310"/>
      <c r="Q64" s="286"/>
      <c r="R64" s="286"/>
      <c r="S64" s="310"/>
      <c r="T64" s="286"/>
      <c r="U64" s="286"/>
      <c r="V64" s="286"/>
      <c r="W64" s="308"/>
      <c r="X64" s="35"/>
    </row>
    <row r="65" spans="1:35" ht="35.25" customHeight="1" thickBot="1" x14ac:dyDescent="0.3">
      <c r="A65" s="6"/>
      <c r="B65" s="11"/>
      <c r="C65" s="13"/>
      <c r="D65" s="12"/>
      <c r="E65" s="318" t="s">
        <v>78</v>
      </c>
      <c r="F65" s="375" t="s">
        <v>90</v>
      </c>
      <c r="G65" s="283"/>
      <c r="H65" s="284"/>
      <c r="I65" s="16">
        <f>I66+I69</f>
        <v>0.04</v>
      </c>
      <c r="J65" s="294" t="s">
        <v>38</v>
      </c>
      <c r="K65" s="295"/>
      <c r="L65" s="295"/>
      <c r="M65" s="295"/>
      <c r="N65" s="295"/>
      <c r="O65" s="295"/>
      <c r="P65" s="295"/>
      <c r="Q65" s="295"/>
      <c r="R65" s="295"/>
      <c r="S65" s="295"/>
      <c r="T65" s="295"/>
      <c r="U65" s="295"/>
      <c r="V65" s="295"/>
      <c r="W65" s="296"/>
      <c r="X65" s="100">
        <v>10000</v>
      </c>
    </row>
    <row r="66" spans="1:35" ht="28.5" customHeight="1" x14ac:dyDescent="0.25">
      <c r="A66" s="6"/>
      <c r="B66" s="11" t="s">
        <v>152</v>
      </c>
      <c r="C66" s="13"/>
      <c r="D66" s="13"/>
      <c r="E66" s="334"/>
      <c r="F66" s="26" t="s">
        <v>79</v>
      </c>
      <c r="G66" s="365" t="s">
        <v>80</v>
      </c>
      <c r="H66" s="377"/>
      <c r="I66" s="138">
        <v>0.01</v>
      </c>
      <c r="J66" s="65">
        <v>2</v>
      </c>
      <c r="K66" s="39" t="s">
        <v>91</v>
      </c>
      <c r="L66" s="27"/>
      <c r="M66" s="72"/>
      <c r="N66" s="92"/>
      <c r="O66" s="92"/>
      <c r="P66" s="92"/>
      <c r="Q66" s="92"/>
      <c r="R66" s="92"/>
      <c r="S66" s="92"/>
      <c r="T66" s="92"/>
      <c r="U66" s="92"/>
      <c r="V66" s="92"/>
      <c r="W66" s="99"/>
      <c r="X66" s="101"/>
    </row>
    <row r="67" spans="1:35" s="150" customFormat="1" ht="32.25" customHeight="1" x14ac:dyDescent="0.25">
      <c r="A67" s="43"/>
      <c r="B67" s="44"/>
      <c r="C67" s="45"/>
      <c r="D67" s="45"/>
      <c r="E67" s="46"/>
      <c r="F67" s="47"/>
      <c r="G67" s="48"/>
      <c r="H67" s="130" t="s">
        <v>113</v>
      </c>
      <c r="I67" s="136">
        <f>SUM(L67:W67)</f>
        <v>6.0000000000000001E-3</v>
      </c>
      <c r="J67" s="84">
        <v>2</v>
      </c>
      <c r="K67" s="132" t="s">
        <v>114</v>
      </c>
      <c r="L67" s="174"/>
      <c r="M67" s="70"/>
      <c r="N67" s="70"/>
      <c r="O67" s="70"/>
      <c r="P67" s="70">
        <v>3.0000000000000001E-3</v>
      </c>
      <c r="Q67" s="70"/>
      <c r="R67" s="70"/>
      <c r="S67" s="70"/>
      <c r="T67" s="70"/>
      <c r="U67" s="70"/>
      <c r="V67" s="70"/>
      <c r="W67" s="71">
        <v>3.0000000000000001E-3</v>
      </c>
      <c r="X67" s="54"/>
      <c r="Y67" s="55"/>
      <c r="Z67" s="55"/>
      <c r="AA67" s="55"/>
      <c r="AB67" s="55"/>
      <c r="AC67" s="55"/>
      <c r="AD67" s="55"/>
      <c r="AE67" s="55"/>
      <c r="AF67" s="55"/>
      <c r="AG67" s="55"/>
      <c r="AH67" s="55"/>
      <c r="AI67" s="55"/>
    </row>
    <row r="68" spans="1:35" s="108" customFormat="1" ht="32.25" customHeight="1" x14ac:dyDescent="0.25">
      <c r="A68" s="43"/>
      <c r="B68" s="44"/>
      <c r="C68" s="45"/>
      <c r="D68" s="45"/>
      <c r="E68" s="46"/>
      <c r="F68" s="47"/>
      <c r="G68" s="48"/>
      <c r="H68" s="130" t="s">
        <v>135</v>
      </c>
      <c r="I68" s="136">
        <f>SUM(L68:W68)</f>
        <v>4.0000000000000001E-3</v>
      </c>
      <c r="J68" s="84">
        <v>1</v>
      </c>
      <c r="K68" s="69" t="s">
        <v>144</v>
      </c>
      <c r="L68" s="174"/>
      <c r="M68" s="70"/>
      <c r="N68" s="70"/>
      <c r="O68" s="70"/>
      <c r="P68" s="70"/>
      <c r="Q68" s="70"/>
      <c r="R68" s="70"/>
      <c r="S68" s="70"/>
      <c r="T68" s="70"/>
      <c r="U68" s="279">
        <v>4.0000000000000001E-3</v>
      </c>
      <c r="V68" s="70"/>
      <c r="W68" s="71"/>
      <c r="X68" s="54"/>
      <c r="Y68" s="55"/>
      <c r="Z68" s="55"/>
      <c r="AA68" s="55"/>
      <c r="AB68" s="55"/>
      <c r="AC68" s="55"/>
      <c r="AD68" s="55"/>
      <c r="AE68" s="55"/>
      <c r="AF68" s="55"/>
      <c r="AG68" s="55"/>
      <c r="AH68" s="55"/>
      <c r="AI68" s="55"/>
    </row>
    <row r="69" spans="1:35" ht="34.5" customHeight="1" x14ac:dyDescent="0.25">
      <c r="A69" s="6"/>
      <c r="B69" s="11" t="s">
        <v>155</v>
      </c>
      <c r="C69" s="13"/>
      <c r="D69" s="13"/>
      <c r="E69" s="46"/>
      <c r="F69" s="116" t="s">
        <v>83</v>
      </c>
      <c r="G69" s="373" t="s">
        <v>92</v>
      </c>
      <c r="H69" s="374"/>
      <c r="I69" s="139">
        <f>I70+I71</f>
        <v>0.03</v>
      </c>
      <c r="J69" s="117">
        <v>2</v>
      </c>
      <c r="K69" s="123" t="s">
        <v>84</v>
      </c>
      <c r="L69" s="176"/>
      <c r="M69" s="124"/>
      <c r="N69" s="125"/>
      <c r="O69" s="125"/>
      <c r="P69" s="125"/>
      <c r="Q69" s="125"/>
      <c r="R69" s="125"/>
      <c r="S69" s="278">
        <v>0</v>
      </c>
      <c r="T69" s="125"/>
      <c r="U69" s="125"/>
      <c r="V69" s="215">
        <v>1.4999999999999999E-2</v>
      </c>
      <c r="W69" s="126">
        <v>1.4999999999999999E-2</v>
      </c>
      <c r="X69" s="103"/>
    </row>
    <row r="70" spans="1:35" s="108" customFormat="1" ht="29.25" customHeight="1" x14ac:dyDescent="0.25">
      <c r="A70" s="43"/>
      <c r="B70" s="44"/>
      <c r="C70" s="45"/>
      <c r="D70" s="45"/>
      <c r="E70" s="122"/>
      <c r="F70" s="66"/>
      <c r="G70" s="48"/>
      <c r="H70" s="49" t="s">
        <v>101</v>
      </c>
      <c r="I70" s="136">
        <f>SUM(L70:W70)</f>
        <v>1.4999999999999999E-2</v>
      </c>
      <c r="J70" s="84">
        <v>1</v>
      </c>
      <c r="K70" s="132" t="s">
        <v>115</v>
      </c>
      <c r="L70" s="180"/>
      <c r="M70" s="80"/>
      <c r="N70" s="80"/>
      <c r="O70" s="80"/>
      <c r="P70" s="80"/>
      <c r="Q70" s="80"/>
      <c r="R70" s="80"/>
      <c r="S70" s="80"/>
      <c r="T70" s="80"/>
      <c r="U70" s="80"/>
      <c r="V70" s="80">
        <v>1.4999999999999999E-2</v>
      </c>
      <c r="W70" s="81"/>
      <c r="X70" s="54"/>
      <c r="Y70" s="55"/>
      <c r="Z70" s="55"/>
      <c r="AA70" s="55"/>
      <c r="AB70" s="55"/>
      <c r="AC70" s="55"/>
      <c r="AD70" s="55"/>
      <c r="AE70" s="55"/>
      <c r="AF70" s="55"/>
      <c r="AG70" s="55"/>
      <c r="AH70" s="55"/>
      <c r="AI70" s="55"/>
    </row>
    <row r="71" spans="1:35" s="108" customFormat="1" ht="29.25" customHeight="1" thickBot="1" x14ac:dyDescent="0.3">
      <c r="A71" s="43"/>
      <c r="B71" s="44" t="s">
        <v>157</v>
      </c>
      <c r="C71" s="45"/>
      <c r="D71" s="45"/>
      <c r="E71" s="122"/>
      <c r="F71" s="66"/>
      <c r="G71" s="48"/>
      <c r="H71" s="49" t="s">
        <v>102</v>
      </c>
      <c r="I71" s="136">
        <f>SUM(L71:W71)</f>
        <v>1.4999999999999999E-2</v>
      </c>
      <c r="J71" s="84">
        <v>1</v>
      </c>
      <c r="K71" s="132" t="s">
        <v>115</v>
      </c>
      <c r="L71" s="180"/>
      <c r="M71" s="80"/>
      <c r="N71" s="80"/>
      <c r="O71" s="80"/>
      <c r="P71" s="80"/>
      <c r="Q71" s="80"/>
      <c r="R71" s="80"/>
      <c r="S71" s="182"/>
      <c r="T71" s="80"/>
      <c r="U71" s="80"/>
      <c r="V71" s="80"/>
      <c r="W71" s="81">
        <v>1.4999999999999999E-2</v>
      </c>
      <c r="X71" s="54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</row>
    <row r="72" spans="1:35" ht="35.25" customHeight="1" thickBot="1" x14ac:dyDescent="0.3">
      <c r="A72" s="6"/>
      <c r="B72" s="11"/>
      <c r="C72" s="13"/>
      <c r="D72" s="13"/>
      <c r="E72" s="304" t="s">
        <v>85</v>
      </c>
      <c r="F72" s="372" t="s">
        <v>86</v>
      </c>
      <c r="G72" s="345"/>
      <c r="H72" s="345"/>
      <c r="I72" s="140">
        <f>I73+I77</f>
        <v>0.03</v>
      </c>
      <c r="J72" s="368" t="s">
        <v>93</v>
      </c>
      <c r="K72" s="345"/>
      <c r="L72" s="345"/>
      <c r="M72" s="345"/>
      <c r="N72" s="345"/>
      <c r="O72" s="345"/>
      <c r="P72" s="345"/>
      <c r="Q72" s="345"/>
      <c r="R72" s="345"/>
      <c r="S72" s="345"/>
      <c r="T72" s="345"/>
      <c r="U72" s="345"/>
      <c r="V72" s="345"/>
      <c r="W72" s="346"/>
      <c r="X72" s="104">
        <v>20000</v>
      </c>
    </row>
    <row r="73" spans="1:35" ht="46.5" customHeight="1" thickBot="1" x14ac:dyDescent="0.3">
      <c r="A73" s="77"/>
      <c r="B73" s="11"/>
      <c r="C73" s="13"/>
      <c r="D73" s="13"/>
      <c r="E73" s="339"/>
      <c r="F73" s="18" t="s">
        <v>87</v>
      </c>
      <c r="G73" s="314" t="s">
        <v>116</v>
      </c>
      <c r="H73" s="362"/>
      <c r="I73" s="393">
        <v>0.02</v>
      </c>
      <c r="J73" s="42">
        <v>3</v>
      </c>
      <c r="K73" s="129" t="s">
        <v>51</v>
      </c>
      <c r="L73" s="177"/>
      <c r="M73" s="78"/>
      <c r="N73" s="78"/>
      <c r="O73" s="78"/>
      <c r="P73" s="78">
        <v>6.0000000000000001E-3</v>
      </c>
      <c r="Q73" s="78"/>
      <c r="R73" s="78"/>
      <c r="S73" s="78">
        <v>6.0000000000000001E-3</v>
      </c>
      <c r="T73" s="78"/>
      <c r="U73" s="78"/>
      <c r="V73" s="78"/>
      <c r="W73" s="98">
        <v>8.0000000000000002E-3</v>
      </c>
      <c r="X73" s="101"/>
    </row>
    <row r="74" spans="1:35" s="106" customFormat="1" ht="26.25" customHeight="1" x14ac:dyDescent="0.25">
      <c r="A74" s="112"/>
      <c r="B74" s="11" t="s">
        <v>149</v>
      </c>
      <c r="C74" s="90"/>
      <c r="D74" s="90"/>
      <c r="E74" s="305"/>
      <c r="F74" s="91"/>
      <c r="G74" s="48"/>
      <c r="H74" s="49" t="s">
        <v>166</v>
      </c>
      <c r="I74" s="142">
        <f>SUM(L74:W74)</f>
        <v>0.01</v>
      </c>
      <c r="J74" s="85">
        <v>4</v>
      </c>
      <c r="K74" s="128" t="s">
        <v>82</v>
      </c>
      <c r="L74" s="181"/>
      <c r="M74" s="113"/>
      <c r="N74" s="113"/>
      <c r="O74" s="113"/>
      <c r="P74" s="148">
        <v>2.5000000000000001E-3</v>
      </c>
      <c r="Q74" s="113"/>
      <c r="R74" s="148">
        <v>2.5000000000000001E-3</v>
      </c>
      <c r="S74" s="113"/>
      <c r="T74" s="148">
        <v>2.5000000000000001E-3</v>
      </c>
      <c r="U74" s="113"/>
      <c r="V74" s="80"/>
      <c r="W74" s="148">
        <v>2.5000000000000001E-3</v>
      </c>
      <c r="X74" s="103"/>
    </row>
    <row r="75" spans="1:35" ht="45.75" customHeight="1" x14ac:dyDescent="0.25">
      <c r="A75" s="55"/>
      <c r="B75" s="44" t="s">
        <v>156</v>
      </c>
      <c r="C75" s="45"/>
      <c r="D75" s="45"/>
      <c r="E75" s="339"/>
      <c r="F75" s="66"/>
      <c r="G75" s="110"/>
      <c r="H75" s="49" t="s">
        <v>167</v>
      </c>
      <c r="I75" s="146">
        <f>SUM(L75:W75)</f>
        <v>9.7999999999999997E-3</v>
      </c>
      <c r="J75" s="84">
        <v>14</v>
      </c>
      <c r="K75" s="128" t="s">
        <v>82</v>
      </c>
      <c r="L75" s="180"/>
      <c r="M75" s="148"/>
      <c r="N75" s="148">
        <v>6.9999999999999999E-4</v>
      </c>
      <c r="O75" s="148">
        <v>6.9999999999999999E-4</v>
      </c>
      <c r="P75" s="148">
        <v>6.9999999999999999E-4</v>
      </c>
      <c r="Q75" s="148">
        <v>1.4E-3</v>
      </c>
      <c r="R75" s="148">
        <v>1.4E-3</v>
      </c>
      <c r="S75" s="148">
        <v>1.4E-3</v>
      </c>
      <c r="T75" s="148">
        <v>1.4E-3</v>
      </c>
      <c r="U75" s="148">
        <v>1.4E-3</v>
      </c>
      <c r="V75" s="148">
        <v>6.9999999999999999E-4</v>
      </c>
      <c r="W75" s="148"/>
      <c r="X75" s="102"/>
      <c r="Y75" s="79"/>
      <c r="Z75" s="55"/>
      <c r="AA75" s="55"/>
      <c r="AB75" s="55"/>
      <c r="AC75" s="55"/>
      <c r="AD75" s="55"/>
      <c r="AE75" s="55"/>
      <c r="AF75" s="55"/>
      <c r="AG75" s="55"/>
      <c r="AH75" s="55"/>
      <c r="AI75" s="55"/>
    </row>
    <row r="76" spans="1:35" s="220" customFormat="1" ht="45.75" customHeight="1" thickBot="1" x14ac:dyDescent="0.3">
      <c r="A76" s="55"/>
      <c r="B76" s="93"/>
      <c r="C76" s="94"/>
      <c r="D76" s="94"/>
      <c r="E76" s="305"/>
      <c r="F76" s="224"/>
      <c r="G76" s="110"/>
      <c r="H76" s="49" t="s">
        <v>165</v>
      </c>
      <c r="I76" s="146">
        <f>SUM(L76:W76)</f>
        <v>6.5000000000000023E-3</v>
      </c>
      <c r="J76" s="225">
        <v>30</v>
      </c>
      <c r="K76" s="128" t="s">
        <v>82</v>
      </c>
      <c r="L76" s="226">
        <v>5.0000000000000001E-4</v>
      </c>
      <c r="M76" s="226">
        <v>7.5000000000000002E-4</v>
      </c>
      <c r="N76" s="226">
        <v>7.5000000000000002E-4</v>
      </c>
      <c r="O76" s="226">
        <v>7.5000000000000002E-4</v>
      </c>
      <c r="P76" s="226">
        <v>7.5000000000000002E-4</v>
      </c>
      <c r="Q76" s="226">
        <v>5.0000000000000001E-4</v>
      </c>
      <c r="R76" s="226">
        <v>5.0000000000000001E-4</v>
      </c>
      <c r="S76" s="226">
        <v>5.0000000000000001E-4</v>
      </c>
      <c r="T76" s="226">
        <v>5.0000000000000001E-4</v>
      </c>
      <c r="U76" s="226">
        <v>5.0000000000000001E-4</v>
      </c>
      <c r="V76" s="226">
        <v>5.0000000000000001E-4</v>
      </c>
      <c r="W76" s="227"/>
      <c r="X76" s="102"/>
      <c r="Y76" s="79"/>
      <c r="Z76" s="55"/>
      <c r="AA76" s="55"/>
      <c r="AB76" s="55"/>
      <c r="AC76" s="55"/>
      <c r="AD76" s="55"/>
      <c r="AE76" s="55"/>
      <c r="AF76" s="55"/>
      <c r="AG76" s="55"/>
      <c r="AH76" s="55"/>
      <c r="AI76" s="55"/>
    </row>
    <row r="77" spans="1:35" ht="33" customHeight="1" thickBot="1" x14ac:dyDescent="0.3">
      <c r="A77" s="5"/>
      <c r="B77" s="11"/>
      <c r="C77" s="13"/>
      <c r="D77" s="13"/>
      <c r="E77" s="339"/>
      <c r="F77" s="95" t="s">
        <v>88</v>
      </c>
      <c r="G77" s="314" t="s">
        <v>117</v>
      </c>
      <c r="H77" s="362"/>
      <c r="I77" s="141">
        <f>SUM(L77:W77)</f>
        <v>0.01</v>
      </c>
      <c r="J77" s="42">
        <v>3</v>
      </c>
      <c r="K77" s="129" t="s">
        <v>51</v>
      </c>
      <c r="L77" s="177"/>
      <c r="M77" s="78"/>
      <c r="N77" s="78"/>
      <c r="O77" s="78"/>
      <c r="P77" s="78">
        <v>2.5000000000000001E-3</v>
      </c>
      <c r="Q77" s="78"/>
      <c r="R77" s="78"/>
      <c r="S77" s="78">
        <v>2.5000000000000001E-3</v>
      </c>
      <c r="T77" s="78"/>
      <c r="U77" s="78"/>
      <c r="V77" s="78"/>
      <c r="W77" s="98">
        <v>5.0000000000000001E-3</v>
      </c>
      <c r="X77" s="103"/>
      <c r="Y77" s="79"/>
    </row>
    <row r="78" spans="1:35" ht="30.75" customHeight="1" x14ac:dyDescent="0.25">
      <c r="A78" s="55"/>
      <c r="B78" s="44"/>
      <c r="C78" s="45"/>
      <c r="D78" s="45"/>
      <c r="E78" s="339"/>
      <c r="F78" s="96"/>
      <c r="G78" s="48"/>
      <c r="H78" s="130" t="s">
        <v>96</v>
      </c>
      <c r="I78" s="146">
        <f>SUM(L78:W78)</f>
        <v>2E-3</v>
      </c>
      <c r="J78" s="144">
        <v>1</v>
      </c>
      <c r="K78" s="128" t="s">
        <v>100</v>
      </c>
      <c r="L78" s="180"/>
      <c r="M78" s="113"/>
      <c r="N78" s="113"/>
      <c r="O78" s="113"/>
      <c r="P78" s="80">
        <v>1E-3</v>
      </c>
      <c r="Q78" s="113"/>
      <c r="R78" s="113"/>
      <c r="S78" s="113"/>
      <c r="T78" s="113"/>
      <c r="U78" s="80"/>
      <c r="V78" s="80"/>
      <c r="W78" s="80">
        <v>1E-3</v>
      </c>
      <c r="X78" s="105"/>
      <c r="Y78" s="79"/>
      <c r="Z78" s="55"/>
      <c r="AA78" s="55"/>
      <c r="AB78" s="55"/>
      <c r="AC78" s="55"/>
      <c r="AD78" s="55"/>
      <c r="AE78" s="55"/>
      <c r="AF78" s="55"/>
      <c r="AG78" s="55"/>
      <c r="AH78" s="55"/>
      <c r="AI78" s="55"/>
    </row>
    <row r="79" spans="1:35" s="86" customFormat="1" ht="42" customHeight="1" x14ac:dyDescent="0.25">
      <c r="A79" s="55"/>
      <c r="B79" s="93"/>
      <c r="C79" s="94"/>
      <c r="D79" s="94"/>
      <c r="E79" s="305"/>
      <c r="F79" s="97"/>
      <c r="G79" s="48"/>
      <c r="H79" s="130" t="s">
        <v>98</v>
      </c>
      <c r="I79" s="146">
        <f t="shared" ref="I79:I82" si="3">SUM(L79:W79)</f>
        <v>2E-3</v>
      </c>
      <c r="J79" s="145">
        <v>1</v>
      </c>
      <c r="K79" s="128" t="s">
        <v>100</v>
      </c>
      <c r="L79" s="180"/>
      <c r="M79" s="80"/>
      <c r="N79" s="80"/>
      <c r="O79" s="80"/>
      <c r="P79" s="80"/>
      <c r="Q79" s="80"/>
      <c r="R79" s="80"/>
      <c r="S79" s="80">
        <v>2E-3</v>
      </c>
      <c r="T79" s="80"/>
      <c r="U79" s="80"/>
      <c r="V79" s="80"/>
      <c r="W79" s="81"/>
      <c r="X79" s="105"/>
      <c r="Y79" s="79"/>
      <c r="Z79" s="55"/>
      <c r="AA79" s="55"/>
      <c r="AB79" s="55"/>
      <c r="AC79" s="55"/>
      <c r="AD79" s="55"/>
      <c r="AE79" s="55"/>
      <c r="AF79" s="55"/>
      <c r="AG79" s="55"/>
      <c r="AH79" s="55"/>
      <c r="AI79" s="55"/>
    </row>
    <row r="80" spans="1:35" s="86" customFormat="1" ht="47.25" customHeight="1" x14ac:dyDescent="0.25">
      <c r="A80" s="55"/>
      <c r="B80" s="93"/>
      <c r="C80" s="94"/>
      <c r="D80" s="94"/>
      <c r="E80" s="305"/>
      <c r="F80" s="97"/>
      <c r="G80" s="48"/>
      <c r="H80" s="130" t="s">
        <v>97</v>
      </c>
      <c r="I80" s="146">
        <f t="shared" si="3"/>
        <v>2E-3</v>
      </c>
      <c r="J80" s="145">
        <v>2</v>
      </c>
      <c r="K80" s="128" t="s">
        <v>100</v>
      </c>
      <c r="L80" s="180"/>
      <c r="M80" s="80"/>
      <c r="N80" s="80"/>
      <c r="O80" s="80"/>
      <c r="P80" s="80"/>
      <c r="Q80" s="80">
        <v>1E-3</v>
      </c>
      <c r="R80" s="80"/>
      <c r="S80" s="80"/>
      <c r="T80" s="80">
        <v>1E-3</v>
      </c>
      <c r="U80" s="80"/>
      <c r="V80" s="80"/>
      <c r="W80" s="81"/>
      <c r="X80" s="105"/>
      <c r="Y80" s="79"/>
      <c r="Z80" s="55"/>
      <c r="AB80" s="55"/>
      <c r="AC80" s="55"/>
      <c r="AD80" s="55"/>
      <c r="AE80" s="55"/>
      <c r="AF80" s="55"/>
      <c r="AG80" s="55"/>
      <c r="AH80" s="55"/>
      <c r="AI80" s="55"/>
    </row>
    <row r="81" spans="1:35" s="106" customFormat="1" ht="31.5" customHeight="1" x14ac:dyDescent="0.25">
      <c r="A81" s="55"/>
      <c r="B81" s="93" t="s">
        <v>149</v>
      </c>
      <c r="C81" s="94"/>
      <c r="D81" s="94"/>
      <c r="E81" s="305"/>
      <c r="F81" s="97"/>
      <c r="G81" s="48"/>
      <c r="H81" s="130" t="s">
        <v>118</v>
      </c>
      <c r="I81" s="146">
        <f t="shared" si="3"/>
        <v>1.8E-3</v>
      </c>
      <c r="J81" s="145">
        <v>1</v>
      </c>
      <c r="K81" s="128" t="s">
        <v>100</v>
      </c>
      <c r="L81" s="180"/>
      <c r="M81" s="80">
        <v>5.9999999999999995E-4</v>
      </c>
      <c r="N81" s="80"/>
      <c r="O81" s="80"/>
      <c r="P81" s="80"/>
      <c r="Q81" s="80">
        <v>5.9999999999999995E-4</v>
      </c>
      <c r="R81" s="80"/>
      <c r="S81" s="80"/>
      <c r="T81" s="80"/>
      <c r="U81" s="80">
        <v>5.9999999999999995E-4</v>
      </c>
      <c r="V81" s="80"/>
      <c r="W81" s="81"/>
      <c r="X81" s="105"/>
      <c r="Y81" s="79"/>
      <c r="Z81" s="55"/>
      <c r="AB81" s="55"/>
      <c r="AC81" s="55"/>
      <c r="AD81" s="55"/>
      <c r="AE81" s="55"/>
      <c r="AF81" s="55"/>
      <c r="AG81" s="55"/>
      <c r="AH81" s="55"/>
      <c r="AI81" s="55"/>
    </row>
    <row r="82" spans="1:35" s="87" customFormat="1" ht="51" customHeight="1" x14ac:dyDescent="0.25">
      <c r="A82" s="55"/>
      <c r="B82" s="93" t="s">
        <v>149</v>
      </c>
      <c r="C82" s="94"/>
      <c r="D82" s="94"/>
      <c r="E82" s="305"/>
      <c r="F82" s="97"/>
      <c r="G82" s="143"/>
      <c r="H82" s="130" t="s">
        <v>99</v>
      </c>
      <c r="I82" s="146">
        <f t="shared" si="3"/>
        <v>2E-3</v>
      </c>
      <c r="J82" s="145">
        <v>1</v>
      </c>
      <c r="K82" s="128" t="s">
        <v>100</v>
      </c>
      <c r="L82" s="180"/>
      <c r="M82" s="80"/>
      <c r="N82" s="80"/>
      <c r="O82" s="80"/>
      <c r="P82" s="80"/>
      <c r="Q82" s="80"/>
      <c r="R82" s="80"/>
      <c r="S82" s="80"/>
      <c r="T82" s="80"/>
      <c r="U82" s="80"/>
      <c r="V82" s="80">
        <v>2E-3</v>
      </c>
      <c r="W82" s="218"/>
      <c r="X82" s="219"/>
      <c r="Y82" s="79"/>
      <c r="Z82" s="55"/>
      <c r="AB82" s="55"/>
      <c r="AC82" s="55"/>
      <c r="AD82" s="55"/>
      <c r="AE82" s="55"/>
      <c r="AF82" s="55"/>
      <c r="AG82" s="55"/>
      <c r="AH82" s="55"/>
      <c r="AI82" s="55"/>
    </row>
    <row r="83" spans="1:35" ht="15.75" customHeight="1" x14ac:dyDescent="0.25">
      <c r="H83" s="108"/>
    </row>
    <row r="84" spans="1:35" ht="15.75" customHeight="1" x14ac:dyDescent="0.25">
      <c r="L84" s="82">
        <f>L82+L81+L80+L79+L78+L76+L76+L75+L74+L71+L70+L68+L67+L59+L58+L57+L54+L53+L47+L46+L44+L43+L36+L35+L34+L31+L30+L24+L22+L21+L19+L18+L17</f>
        <v>3.1E-2</v>
      </c>
      <c r="M84" s="82">
        <f t="shared" ref="M84:W84" si="4">M82+M81+M80+M79+M78+M76+M76+M75+M74+M71+M70+M68+M67+M59+M58+M57+M54+M53+M47+M46+M44+M43+M36+M35+M34+M31+M30+M24+M22+M21+M19+M18+M17</f>
        <v>4.7259999999999996E-2</v>
      </c>
      <c r="N84" s="82">
        <f t="shared" si="4"/>
        <v>8.72E-2</v>
      </c>
      <c r="O84" s="82">
        <f t="shared" si="4"/>
        <v>7.7200000000000005E-2</v>
      </c>
      <c r="P84" s="82">
        <f t="shared" si="4"/>
        <v>7.1359999999999993E-2</v>
      </c>
      <c r="Q84" s="82">
        <f t="shared" si="4"/>
        <v>5.5660000000000008E-2</v>
      </c>
      <c r="R84" s="82">
        <f t="shared" si="4"/>
        <v>6.1560000000000004E-2</v>
      </c>
      <c r="S84" s="82">
        <f t="shared" si="4"/>
        <v>7.6899999999999996E-2</v>
      </c>
      <c r="T84" s="82">
        <f t="shared" si="4"/>
        <v>4.4400000000000002E-2</v>
      </c>
      <c r="U84" s="82">
        <f>U82+U81+U80+U79+U78+U76+U76+U75+U74+U71+U70+U68+U67+U59+U58+U57+U54+U53+U47+U46+U44+U43+U36+U35+U34+U31+U30+U24+U22+U21+U19+U18+U17</f>
        <v>9.8659999999999998E-2</v>
      </c>
      <c r="V84" s="82">
        <f t="shared" si="4"/>
        <v>5.7860000000000002E-2</v>
      </c>
      <c r="W84" s="82">
        <f t="shared" si="4"/>
        <v>6.3500000000000001E-2</v>
      </c>
      <c r="X84" s="82"/>
    </row>
    <row r="85" spans="1:35" ht="15.75" customHeight="1" x14ac:dyDescent="0.25">
      <c r="L85" s="82"/>
    </row>
    <row r="86" spans="1:35" ht="15.75" customHeight="1" x14ac:dyDescent="0.25">
      <c r="L86" s="82"/>
    </row>
    <row r="87" spans="1:35" ht="15.75" customHeight="1" x14ac:dyDescent="0.25"/>
    <row r="88" spans="1:35" ht="15.75" customHeight="1" x14ac:dyDescent="0.25"/>
    <row r="89" spans="1:35" ht="15.75" customHeight="1" x14ac:dyDescent="0.25"/>
    <row r="90" spans="1:35" ht="15.75" customHeight="1" x14ac:dyDescent="0.25"/>
    <row r="91" spans="1:35" ht="15.75" customHeight="1" x14ac:dyDescent="0.25"/>
    <row r="92" spans="1:35" ht="15.75" customHeight="1" x14ac:dyDescent="0.25"/>
    <row r="93" spans="1:35" ht="15.75" customHeight="1" x14ac:dyDescent="0.25"/>
    <row r="94" spans="1:35" ht="15.75" customHeight="1" x14ac:dyDescent="0.25"/>
    <row r="95" spans="1:35" ht="15.75" customHeight="1" x14ac:dyDescent="0.25"/>
    <row r="96" spans="1:35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  <row r="1005" ht="15.75" customHeight="1" x14ac:dyDescent="0.25"/>
    <row r="1006" ht="15.75" customHeight="1" x14ac:dyDescent="0.25"/>
    <row r="1007" ht="15.75" customHeight="1" x14ac:dyDescent="0.25"/>
    <row r="1008" ht="15.75" customHeight="1" x14ac:dyDescent="0.25"/>
    <row r="1009" ht="15.75" customHeight="1" x14ac:dyDescent="0.25"/>
    <row r="1010" ht="15.75" customHeight="1" x14ac:dyDescent="0.25"/>
    <row r="1011" ht="15.75" customHeight="1" x14ac:dyDescent="0.25"/>
    <row r="1012" ht="15.75" customHeight="1" x14ac:dyDescent="0.25"/>
    <row r="1013" ht="15.75" customHeight="1" x14ac:dyDescent="0.25"/>
    <row r="1014" ht="15.75" customHeight="1" x14ac:dyDescent="0.25"/>
    <row r="1015" ht="15.75" customHeight="1" x14ac:dyDescent="0.25"/>
    <row r="1016" ht="15.75" customHeight="1" x14ac:dyDescent="0.25"/>
    <row r="1017" ht="15.75" customHeight="1" x14ac:dyDescent="0.25"/>
    <row r="1018" ht="15.75" customHeight="1" x14ac:dyDescent="0.25"/>
    <row r="1019" ht="15.75" customHeight="1" x14ac:dyDescent="0.25"/>
    <row r="1020" ht="15.75" customHeight="1" x14ac:dyDescent="0.25"/>
    <row r="1021" ht="15.75" customHeight="1" x14ac:dyDescent="0.25"/>
    <row r="1022" ht="15.75" customHeight="1" x14ac:dyDescent="0.25"/>
  </sheetData>
  <mergeCells count="157">
    <mergeCell ref="X6:X8"/>
    <mergeCell ref="V7:V8"/>
    <mergeCell ref="W7:W8"/>
    <mergeCell ref="X10:X14"/>
    <mergeCell ref="J15:W15"/>
    <mergeCell ref="L12:W12"/>
    <mergeCell ref="P13:P14"/>
    <mergeCell ref="Q13:Q14"/>
    <mergeCell ref="R13:R14"/>
    <mergeCell ref="L13:L14"/>
    <mergeCell ref="N13:N14"/>
    <mergeCell ref="V13:V14"/>
    <mergeCell ref="P7:P8"/>
    <mergeCell ref="S7:S8"/>
    <mergeCell ref="Q7:Q8"/>
    <mergeCell ref="R7:R8"/>
    <mergeCell ref="N7:N8"/>
    <mergeCell ref="O7:O8"/>
    <mergeCell ref="L6:N6"/>
    <mergeCell ref="B1:W1"/>
    <mergeCell ref="K6:K8"/>
    <mergeCell ref="M7:M8"/>
    <mergeCell ref="L7:L8"/>
    <mergeCell ref="P49:P50"/>
    <mergeCell ref="L48:W48"/>
    <mergeCell ref="Q49:Q50"/>
    <mergeCell ref="L49:L50"/>
    <mergeCell ref="S49:S50"/>
    <mergeCell ref="R49:R50"/>
    <mergeCell ref="V49:V50"/>
    <mergeCell ref="W49:W50"/>
    <mergeCell ref="F33:F36"/>
    <mergeCell ref="E32:E33"/>
    <mergeCell ref="J32:W32"/>
    <mergeCell ref="D37:W37"/>
    <mergeCell ref="F32:H32"/>
    <mergeCell ref="I38:K38"/>
    <mergeCell ref="E38:H40"/>
    <mergeCell ref="U39:U40"/>
    <mergeCell ref="L38:W38"/>
    <mergeCell ref="U6:W6"/>
    <mergeCell ref="U7:U8"/>
    <mergeCell ref="C6:C8"/>
    <mergeCell ref="J65:W65"/>
    <mergeCell ref="J72:W72"/>
    <mergeCell ref="L62:W62"/>
    <mergeCell ref="C60:W60"/>
    <mergeCell ref="D61:W61"/>
    <mergeCell ref="F72:H72"/>
    <mergeCell ref="E72:E82"/>
    <mergeCell ref="G69:H69"/>
    <mergeCell ref="E65:E66"/>
    <mergeCell ref="F65:H65"/>
    <mergeCell ref="G73:H73"/>
    <mergeCell ref="G77:H77"/>
    <mergeCell ref="Q63:Q64"/>
    <mergeCell ref="I62:K62"/>
    <mergeCell ref="D62:D64"/>
    <mergeCell ref="E62:H64"/>
    <mergeCell ref="O63:O64"/>
    <mergeCell ref="M63:M64"/>
    <mergeCell ref="L63:L64"/>
    <mergeCell ref="I63:K63"/>
    <mergeCell ref="N63:N64"/>
    <mergeCell ref="P63:P64"/>
    <mergeCell ref="G66:H66"/>
    <mergeCell ref="F51:H51"/>
    <mergeCell ref="G56:H56"/>
    <mergeCell ref="G52:H52"/>
    <mergeCell ref="J51:W51"/>
    <mergeCell ref="N49:N50"/>
    <mergeCell ref="M49:M50"/>
    <mergeCell ref="J41:W41"/>
    <mergeCell ref="F41:H41"/>
    <mergeCell ref="J64:K64"/>
    <mergeCell ref="O49:O50"/>
    <mergeCell ref="Q39:Q40"/>
    <mergeCell ref="D6:D8"/>
    <mergeCell ref="J14:K14"/>
    <mergeCell ref="I13:K13"/>
    <mergeCell ref="E12:H14"/>
    <mergeCell ref="D12:D14"/>
    <mergeCell ref="J27:K27"/>
    <mergeCell ref="F28:H28"/>
    <mergeCell ref="D25:D27"/>
    <mergeCell ref="E25:H27"/>
    <mergeCell ref="G20:H20"/>
    <mergeCell ref="I25:K25"/>
    <mergeCell ref="F15:H15"/>
    <mergeCell ref="I6:I8"/>
    <mergeCell ref="E6:E8"/>
    <mergeCell ref="F6:H8"/>
    <mergeCell ref="D11:W11"/>
    <mergeCell ref="J6:J8"/>
    <mergeCell ref="C10:W10"/>
    <mergeCell ref="G33:H33"/>
    <mergeCell ref="D38:D40"/>
    <mergeCell ref="G29:H29"/>
    <mergeCell ref="E28:E29"/>
    <mergeCell ref="I39:K39"/>
    <mergeCell ref="J40:K40"/>
    <mergeCell ref="E48:H50"/>
    <mergeCell ref="G45:H45"/>
    <mergeCell ref="E41:E45"/>
    <mergeCell ref="G42:H42"/>
    <mergeCell ref="J50:K50"/>
    <mergeCell ref="I49:K49"/>
    <mergeCell ref="I48:K48"/>
    <mergeCell ref="D48:D50"/>
    <mergeCell ref="B6:B8"/>
    <mergeCell ref="E15:E20"/>
    <mergeCell ref="U49:U50"/>
    <mergeCell ref="T49:T50"/>
    <mergeCell ref="W63:W64"/>
    <mergeCell ref="T63:T64"/>
    <mergeCell ref="U63:U64"/>
    <mergeCell ref="S63:S64"/>
    <mergeCell ref="R63:R64"/>
    <mergeCell ref="V63:V64"/>
    <mergeCell ref="T26:T27"/>
    <mergeCell ref="U26:U27"/>
    <mergeCell ref="W26:W27"/>
    <mergeCell ref="V26:V27"/>
    <mergeCell ref="T7:T8"/>
    <mergeCell ref="W13:W14"/>
    <mergeCell ref="U13:U14"/>
    <mergeCell ref="T13:T14"/>
    <mergeCell ref="S39:S40"/>
    <mergeCell ref="R39:R40"/>
    <mergeCell ref="P39:P40"/>
    <mergeCell ref="G16:H16"/>
    <mergeCell ref="G23:H23"/>
    <mergeCell ref="E51:E55"/>
    <mergeCell ref="W39:W40"/>
    <mergeCell ref="R6:T6"/>
    <mergeCell ref="S13:S14"/>
    <mergeCell ref="M13:M14"/>
    <mergeCell ref="I12:K12"/>
    <mergeCell ref="N26:N27"/>
    <mergeCell ref="L26:L27"/>
    <mergeCell ref="L25:W25"/>
    <mergeCell ref="M26:M27"/>
    <mergeCell ref="J28:W28"/>
    <mergeCell ref="S26:S27"/>
    <mergeCell ref="R26:R27"/>
    <mergeCell ref="O26:O27"/>
    <mergeCell ref="Q26:Q27"/>
    <mergeCell ref="P26:P27"/>
    <mergeCell ref="O6:Q6"/>
    <mergeCell ref="O13:O14"/>
    <mergeCell ref="I26:K26"/>
    <mergeCell ref="M39:M40"/>
    <mergeCell ref="L39:L40"/>
    <mergeCell ref="N39:N40"/>
    <mergeCell ref="O39:O40"/>
    <mergeCell ref="V39:V40"/>
    <mergeCell ref="T39:T40"/>
  </mergeCells>
  <conditionalFormatting sqref="Y1:AI3">
    <cfRule type="containsText" dxfId="11" priority="1" stopIfTrue="1" operator="containsText" text="Planificación y Desarrollo">
      <formula>NOT(ISERROR(SEARCH(("Planificación y Desarrollo"),(Y1))))</formula>
    </cfRule>
  </conditionalFormatting>
  <conditionalFormatting sqref="A1:D2 A3 C3:D3">
    <cfRule type="containsText" dxfId="10" priority="2" stopIfTrue="1" operator="containsText" text="Planificación y Desarrollo">
      <formula>NOT(ISERROR(SEARCH(("Planificación y Desarrollo"),(A1))))</formula>
    </cfRule>
  </conditionalFormatting>
  <conditionalFormatting sqref="X1:X3">
    <cfRule type="containsText" dxfId="9" priority="3" stopIfTrue="1" operator="containsText" text="Planificación y Desarrollo">
      <formula>NOT(ISERROR(SEARCH(("Planificación y Desarrollo"),(X1))))</formula>
    </cfRule>
  </conditionalFormatting>
  <printOptions horizontalCentered="1"/>
  <pageMargins left="0" right="0" top="0" bottom="0" header="0" footer="0"/>
  <pageSetup scale="57" fitToHeight="0" orientation="landscape" r:id="rId1"/>
  <headerFooter>
    <oddFooter>&amp;RPage &amp;P</oddFooter>
  </headerFooter>
  <ignoredErrors>
    <ignoredError sqref="I69 I45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I1022"/>
  <sheetViews>
    <sheetView showGridLines="0" topLeftCell="A6" zoomScale="80" zoomScaleNormal="80" workbookViewId="0">
      <pane xSplit="8" ySplit="3" topLeftCell="I69" activePane="bottomRight" state="frozen"/>
      <selection activeCell="A6" sqref="A6"/>
      <selection pane="topRight" activeCell="I6" sqref="I6"/>
      <selection pane="bottomLeft" activeCell="A9" sqref="A9"/>
      <selection pane="bottomRight" activeCell="AB31" sqref="AB31"/>
    </sheetView>
  </sheetViews>
  <sheetFormatPr baseColWidth="10" defaultColWidth="14.42578125" defaultRowHeight="15" customHeight="1" x14ac:dyDescent="0.25"/>
  <cols>
    <col min="1" max="1" width="2.42578125" style="232" customWidth="1"/>
    <col min="2" max="2" width="8.7109375" style="232" customWidth="1"/>
    <col min="3" max="3" width="6.140625" style="232" customWidth="1"/>
    <col min="4" max="4" width="6.85546875" style="232" customWidth="1"/>
    <col min="5" max="5" width="8.7109375" style="232" customWidth="1"/>
    <col min="6" max="6" width="9.5703125" style="232" customWidth="1"/>
    <col min="7" max="7" width="4.28515625" style="232" customWidth="1"/>
    <col min="8" max="8" width="66.140625" style="232" bestFit="1" customWidth="1"/>
    <col min="9" max="9" width="8.7109375" style="232" customWidth="1"/>
    <col min="10" max="10" width="5.140625" style="232" customWidth="1"/>
    <col min="11" max="11" width="17.42578125" style="232" customWidth="1"/>
    <col min="12" max="12" width="9.42578125" style="169" customWidth="1"/>
    <col min="13" max="13" width="7.28515625" style="232" hidden="1" customWidth="1"/>
    <col min="14" max="14" width="9.42578125" style="232" hidden="1" customWidth="1"/>
    <col min="15" max="15" width="7.28515625" style="232" hidden="1" customWidth="1"/>
    <col min="16" max="16" width="10" style="232" hidden="1" customWidth="1"/>
    <col min="17" max="17" width="7" style="232" hidden="1" customWidth="1"/>
    <col min="18" max="18" width="7.28515625" style="232" hidden="1" customWidth="1"/>
    <col min="19" max="19" width="9.140625" style="232" hidden="1" customWidth="1"/>
    <col min="20" max="20" width="7.28515625" style="232" hidden="1" customWidth="1"/>
    <col min="21" max="21" width="7" style="232" hidden="1" customWidth="1"/>
    <col min="22" max="22" width="7.28515625" style="232" hidden="1" customWidth="1"/>
    <col min="23" max="23" width="1.28515625" style="232" hidden="1" customWidth="1"/>
    <col min="24" max="24" width="13.28515625" style="232" customWidth="1"/>
    <col min="25" max="27" width="11.42578125" style="232" customWidth="1"/>
    <col min="28" max="28" width="75.5703125" style="232" customWidth="1"/>
    <col min="29" max="35" width="11.42578125" style="232" customWidth="1"/>
    <col min="36" max="16384" width="14.42578125" style="232"/>
  </cols>
  <sheetData>
    <row r="1" spans="1:35" ht="59.25" hidden="1" customHeight="1" x14ac:dyDescent="0.4">
      <c r="A1" s="1"/>
      <c r="B1" s="378" t="s">
        <v>94</v>
      </c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7"/>
      <c r="T1" s="327"/>
      <c r="U1" s="327"/>
      <c r="V1" s="327"/>
      <c r="W1" s="327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</row>
    <row r="2" spans="1:35" ht="22.5" hidden="1" customHeight="1" x14ac:dyDescent="0.4">
      <c r="A2" s="4"/>
      <c r="B2" s="2"/>
      <c r="C2" s="2"/>
      <c r="D2" s="2"/>
      <c r="E2" s="2"/>
      <c r="F2" s="2"/>
      <c r="G2" s="2"/>
      <c r="H2" s="2"/>
      <c r="I2" s="2"/>
      <c r="J2" s="2"/>
      <c r="K2" s="2"/>
      <c r="L2" s="168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</row>
    <row r="3" spans="1:35" ht="21.75" hidden="1" customHeight="1" x14ac:dyDescent="0.4">
      <c r="A3" s="4"/>
      <c r="B3" s="5" t="s">
        <v>0</v>
      </c>
      <c r="C3" s="2"/>
      <c r="D3" s="2"/>
      <c r="E3" s="2"/>
      <c r="F3" s="2"/>
      <c r="G3" s="2"/>
      <c r="H3" s="2"/>
      <c r="I3" s="2"/>
      <c r="J3" s="2"/>
      <c r="K3" s="2"/>
      <c r="L3" s="168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</row>
    <row r="4" spans="1:35" ht="17.25" hidden="1" customHeight="1" x14ac:dyDescent="0.25">
      <c r="A4" s="6"/>
      <c r="B4" s="5" t="s">
        <v>95</v>
      </c>
    </row>
    <row r="5" spans="1:35" ht="7.5" hidden="1" customHeight="1" x14ac:dyDescent="0.25">
      <c r="A5" s="6"/>
      <c r="B5" s="7"/>
    </row>
    <row r="6" spans="1:35" ht="21.75" customHeight="1" thickBot="1" x14ac:dyDescent="0.3">
      <c r="A6" s="6"/>
      <c r="B6" s="301" t="s">
        <v>1</v>
      </c>
      <c r="C6" s="340" t="s">
        <v>2</v>
      </c>
      <c r="D6" s="340" t="s">
        <v>3</v>
      </c>
      <c r="E6" s="350" t="s">
        <v>4</v>
      </c>
      <c r="F6" s="352" t="s">
        <v>5</v>
      </c>
      <c r="G6" s="324"/>
      <c r="H6" s="325"/>
      <c r="I6" s="349" t="s">
        <v>6</v>
      </c>
      <c r="J6" s="358" t="s">
        <v>7</v>
      </c>
      <c r="K6" s="379" t="s">
        <v>8</v>
      </c>
      <c r="L6" s="282" t="s">
        <v>9</v>
      </c>
      <c r="M6" s="283"/>
      <c r="N6" s="284"/>
      <c r="O6" s="282" t="s">
        <v>10</v>
      </c>
      <c r="P6" s="283"/>
      <c r="Q6" s="284"/>
      <c r="R6" s="282" t="s">
        <v>11</v>
      </c>
      <c r="S6" s="283"/>
      <c r="T6" s="284"/>
      <c r="U6" s="282" t="s">
        <v>12</v>
      </c>
      <c r="V6" s="283"/>
      <c r="W6" s="284"/>
      <c r="X6" s="386" t="s">
        <v>13</v>
      </c>
    </row>
    <row r="7" spans="1:35" ht="30" customHeight="1" thickBot="1" x14ac:dyDescent="0.3">
      <c r="A7" s="6"/>
      <c r="B7" s="302"/>
      <c r="C7" s="319"/>
      <c r="D7" s="319"/>
      <c r="E7" s="339"/>
      <c r="F7" s="353"/>
      <c r="G7" s="327"/>
      <c r="H7" s="328"/>
      <c r="I7" s="319"/>
      <c r="J7" s="339"/>
      <c r="K7" s="302"/>
      <c r="L7" s="380" t="s">
        <v>14</v>
      </c>
      <c r="M7" s="312" t="s">
        <v>15</v>
      </c>
      <c r="N7" s="312" t="s">
        <v>16</v>
      </c>
      <c r="O7" s="312" t="s">
        <v>17</v>
      </c>
      <c r="P7" s="312" t="s">
        <v>18</v>
      </c>
      <c r="Q7" s="312" t="s">
        <v>19</v>
      </c>
      <c r="R7" s="312" t="s">
        <v>20</v>
      </c>
      <c r="S7" s="312" t="s">
        <v>21</v>
      </c>
      <c r="T7" s="312" t="s">
        <v>22</v>
      </c>
      <c r="U7" s="312" t="s">
        <v>23</v>
      </c>
      <c r="V7" s="312" t="s">
        <v>24</v>
      </c>
      <c r="W7" s="312" t="s">
        <v>25</v>
      </c>
      <c r="X7" s="387"/>
      <c r="AC7" s="270"/>
    </row>
    <row r="8" spans="1:35" ht="19.5" customHeight="1" thickBot="1" x14ac:dyDescent="0.3">
      <c r="A8" s="6"/>
      <c r="B8" s="303"/>
      <c r="C8" s="313"/>
      <c r="D8" s="313"/>
      <c r="E8" s="351"/>
      <c r="F8" s="354"/>
      <c r="G8" s="355"/>
      <c r="H8" s="356"/>
      <c r="I8" s="313"/>
      <c r="J8" s="351"/>
      <c r="K8" s="303"/>
      <c r="L8" s="381"/>
      <c r="M8" s="313"/>
      <c r="N8" s="313"/>
      <c r="O8" s="313"/>
      <c r="P8" s="313"/>
      <c r="Q8" s="313"/>
      <c r="R8" s="313"/>
      <c r="S8" s="313"/>
      <c r="T8" s="313"/>
      <c r="U8" s="313"/>
      <c r="V8" s="313"/>
      <c r="W8" s="313"/>
      <c r="X8" s="388"/>
    </row>
    <row r="9" spans="1:35" ht="19.5" customHeight="1" thickBot="1" x14ac:dyDescent="0.3">
      <c r="A9" s="88"/>
      <c r="B9" s="234"/>
      <c r="C9" s="234"/>
      <c r="D9" s="234"/>
      <c r="E9" s="234"/>
      <c r="F9" s="234"/>
      <c r="G9" s="234"/>
      <c r="H9" s="234"/>
      <c r="I9" s="234"/>
      <c r="J9" s="234"/>
      <c r="K9" s="234"/>
      <c r="L9" s="170"/>
      <c r="M9" s="234"/>
      <c r="N9" s="234"/>
      <c r="O9" s="234"/>
      <c r="P9" s="234"/>
      <c r="Q9" s="234"/>
      <c r="R9" s="234"/>
      <c r="S9" s="234"/>
      <c r="T9" s="234"/>
      <c r="U9" s="234"/>
      <c r="V9" s="234"/>
      <c r="W9" s="234"/>
      <c r="X9" s="154"/>
    </row>
    <row r="10" spans="1:35" ht="25.5" customHeight="1" thickBot="1" x14ac:dyDescent="0.3">
      <c r="A10" s="6"/>
      <c r="B10" s="8" t="s">
        <v>26</v>
      </c>
      <c r="C10" s="359" t="s">
        <v>27</v>
      </c>
      <c r="D10" s="283"/>
      <c r="E10" s="283"/>
      <c r="F10" s="283"/>
      <c r="G10" s="283"/>
      <c r="H10" s="283"/>
      <c r="I10" s="283"/>
      <c r="J10" s="283"/>
      <c r="K10" s="283"/>
      <c r="L10" s="283"/>
      <c r="M10" s="283"/>
      <c r="N10" s="283"/>
      <c r="O10" s="283"/>
      <c r="P10" s="283"/>
      <c r="Q10" s="283"/>
      <c r="R10" s="283"/>
      <c r="S10" s="283"/>
      <c r="T10" s="283"/>
      <c r="U10" s="283"/>
      <c r="V10" s="283"/>
      <c r="W10" s="315"/>
      <c r="X10" s="389">
        <f>X15+X28+X32+X41+X51+X65+X72</f>
        <v>52700</v>
      </c>
      <c r="Z10" s="237" t="s">
        <v>168</v>
      </c>
      <c r="AA10" s="238" t="s">
        <v>169</v>
      </c>
      <c r="AB10" s="238" t="s">
        <v>170</v>
      </c>
    </row>
    <row r="11" spans="1:35" ht="27" customHeight="1" thickBot="1" x14ac:dyDescent="0.3">
      <c r="A11" s="6"/>
      <c r="B11" s="10"/>
      <c r="C11" s="9" t="s">
        <v>28</v>
      </c>
      <c r="D11" s="357" t="s">
        <v>29</v>
      </c>
      <c r="E11" s="283"/>
      <c r="F11" s="283"/>
      <c r="G11" s="283"/>
      <c r="H11" s="283"/>
      <c r="I11" s="283"/>
      <c r="J11" s="283"/>
      <c r="K11" s="283"/>
      <c r="L11" s="283"/>
      <c r="M11" s="283"/>
      <c r="N11" s="283"/>
      <c r="O11" s="283"/>
      <c r="P11" s="283"/>
      <c r="Q11" s="283"/>
      <c r="R11" s="283"/>
      <c r="S11" s="283"/>
      <c r="T11" s="283"/>
      <c r="U11" s="283"/>
      <c r="V11" s="283"/>
      <c r="W11" s="315"/>
      <c r="X11" s="319"/>
      <c r="Z11" s="239" t="s">
        <v>14</v>
      </c>
      <c r="AA11" s="240" t="s">
        <v>14</v>
      </c>
      <c r="AB11" s="240" t="s">
        <v>14</v>
      </c>
    </row>
    <row r="12" spans="1:35" ht="24" customHeight="1" thickBot="1" x14ac:dyDescent="0.3">
      <c r="A12" s="6"/>
      <c r="B12" s="11"/>
      <c r="C12" s="12"/>
      <c r="D12" s="338" t="s">
        <v>30</v>
      </c>
      <c r="E12" s="323" t="s">
        <v>31</v>
      </c>
      <c r="F12" s="324"/>
      <c r="G12" s="324"/>
      <c r="H12" s="325"/>
      <c r="I12" s="287" t="s">
        <v>32</v>
      </c>
      <c r="J12" s="283"/>
      <c r="K12" s="284"/>
      <c r="L12" s="369" t="s">
        <v>33</v>
      </c>
      <c r="M12" s="283"/>
      <c r="N12" s="283"/>
      <c r="O12" s="283"/>
      <c r="P12" s="283"/>
      <c r="Q12" s="283"/>
      <c r="R12" s="283"/>
      <c r="S12" s="283"/>
      <c r="T12" s="283"/>
      <c r="U12" s="283"/>
      <c r="V12" s="283"/>
      <c r="W12" s="284"/>
      <c r="X12" s="319"/>
    </row>
    <row r="13" spans="1:35" ht="9.75" customHeight="1" x14ac:dyDescent="0.25">
      <c r="A13" s="6"/>
      <c r="B13" s="11"/>
      <c r="C13" s="13"/>
      <c r="D13" s="339"/>
      <c r="E13" s="326"/>
      <c r="F13" s="327"/>
      <c r="G13" s="327"/>
      <c r="H13" s="328"/>
      <c r="I13" s="341" t="s">
        <v>110</v>
      </c>
      <c r="J13" s="298"/>
      <c r="K13" s="299"/>
      <c r="L13" s="300"/>
      <c r="M13" s="285"/>
      <c r="N13" s="285"/>
      <c r="O13" s="285"/>
      <c r="P13" s="285"/>
      <c r="Q13" s="285"/>
      <c r="R13" s="285"/>
      <c r="S13" s="285">
        <v>1</v>
      </c>
      <c r="T13" s="285"/>
      <c r="U13" s="285">
        <v>1</v>
      </c>
      <c r="V13" s="285"/>
      <c r="W13" s="280"/>
      <c r="X13" s="319"/>
    </row>
    <row r="14" spans="1:35" ht="18" customHeight="1" thickBot="1" x14ac:dyDescent="0.3">
      <c r="A14" s="6"/>
      <c r="B14" s="11"/>
      <c r="C14" s="13"/>
      <c r="D14" s="306"/>
      <c r="E14" s="329"/>
      <c r="F14" s="330"/>
      <c r="G14" s="330"/>
      <c r="H14" s="331"/>
      <c r="I14" s="14">
        <v>3</v>
      </c>
      <c r="J14" s="321" t="s">
        <v>35</v>
      </c>
      <c r="K14" s="322"/>
      <c r="L14" s="290"/>
      <c r="M14" s="286"/>
      <c r="N14" s="286"/>
      <c r="O14" s="286"/>
      <c r="P14" s="286"/>
      <c r="Q14" s="286"/>
      <c r="R14" s="286"/>
      <c r="S14" s="286"/>
      <c r="T14" s="286"/>
      <c r="U14" s="286"/>
      <c r="V14" s="286"/>
      <c r="W14" s="281"/>
      <c r="X14" s="313"/>
    </row>
    <row r="15" spans="1:35" ht="35.25" customHeight="1" thickBot="1" x14ac:dyDescent="0.3">
      <c r="A15" s="6"/>
      <c r="B15" s="11"/>
      <c r="C15" s="13"/>
      <c r="D15" s="15"/>
      <c r="E15" s="304" t="s">
        <v>36</v>
      </c>
      <c r="F15" s="343" t="s">
        <v>37</v>
      </c>
      <c r="G15" s="295"/>
      <c r="H15" s="344"/>
      <c r="I15" s="147">
        <f>I16+I20+I23</f>
        <v>0.15000000000000002</v>
      </c>
      <c r="J15" s="390" t="s">
        <v>38</v>
      </c>
      <c r="K15" s="391"/>
      <c r="L15" s="391"/>
      <c r="M15" s="391"/>
      <c r="N15" s="391"/>
      <c r="O15" s="391"/>
      <c r="P15" s="391"/>
      <c r="Q15" s="391"/>
      <c r="R15" s="391"/>
      <c r="S15" s="391"/>
      <c r="T15" s="391"/>
      <c r="U15" s="391"/>
      <c r="V15" s="391"/>
      <c r="W15" s="392"/>
      <c r="X15" s="17">
        <v>5000</v>
      </c>
      <c r="Z15" s="237" t="s">
        <v>168</v>
      </c>
      <c r="AA15" s="238" t="s">
        <v>169</v>
      </c>
      <c r="AB15" s="238" t="s">
        <v>170</v>
      </c>
    </row>
    <row r="16" spans="1:35" ht="34.5" customHeight="1" thickBot="1" x14ac:dyDescent="0.3">
      <c r="A16" s="6"/>
      <c r="B16" s="11" t="s">
        <v>147</v>
      </c>
      <c r="C16" s="13"/>
      <c r="D16" s="13"/>
      <c r="E16" s="305"/>
      <c r="F16" s="18" t="s">
        <v>39</v>
      </c>
      <c r="G16" s="314" t="s">
        <v>40</v>
      </c>
      <c r="H16" s="315"/>
      <c r="I16" s="189">
        <f>SUM(L16:W16)</f>
        <v>0.04</v>
      </c>
      <c r="J16" s="190">
        <v>1</v>
      </c>
      <c r="K16" s="185" t="s">
        <v>41</v>
      </c>
      <c r="L16" s="191"/>
      <c r="M16" s="185"/>
      <c r="N16" s="183"/>
      <c r="O16" s="183"/>
      <c r="P16" s="183"/>
      <c r="Q16" s="183"/>
      <c r="R16" s="192">
        <v>0.04</v>
      </c>
      <c r="S16" s="183"/>
      <c r="T16" s="183"/>
      <c r="U16" s="183"/>
      <c r="V16" s="183"/>
      <c r="W16" s="186"/>
      <c r="X16" s="20"/>
      <c r="Z16" s="248" t="s">
        <v>14</v>
      </c>
      <c r="AA16" s="240" t="s">
        <v>14</v>
      </c>
      <c r="AB16" s="240" t="s">
        <v>14</v>
      </c>
    </row>
    <row r="17" spans="1:35" ht="34.5" customHeight="1" thickBot="1" x14ac:dyDescent="0.3">
      <c r="A17" s="88"/>
      <c r="B17" s="89"/>
      <c r="C17" s="90"/>
      <c r="D17" s="90"/>
      <c r="E17" s="305"/>
      <c r="F17" s="91"/>
      <c r="G17" s="110"/>
      <c r="H17" s="130" t="s">
        <v>122</v>
      </c>
      <c r="I17" s="133">
        <f>SUM(L17:W17)</f>
        <v>0.01</v>
      </c>
      <c r="J17" s="134">
        <v>1</v>
      </c>
      <c r="K17" s="134" t="s">
        <v>123</v>
      </c>
      <c r="L17" s="178"/>
      <c r="M17" s="37"/>
      <c r="N17" s="53">
        <v>0.01</v>
      </c>
      <c r="O17" s="38"/>
      <c r="P17" s="38"/>
      <c r="Q17" s="38"/>
      <c r="R17" s="121"/>
      <c r="S17" s="38"/>
      <c r="T17" s="38"/>
      <c r="U17" s="38"/>
      <c r="V17" s="38"/>
      <c r="W17" s="40"/>
      <c r="X17" s="111"/>
      <c r="Z17" s="260"/>
      <c r="AA17" s="244" t="e">
        <v>#DIV/0!</v>
      </c>
      <c r="AB17" s="243"/>
    </row>
    <row r="18" spans="1:35" ht="27" customHeight="1" thickBot="1" x14ac:dyDescent="0.3">
      <c r="A18" s="88"/>
      <c r="B18" s="89"/>
      <c r="C18" s="90"/>
      <c r="D18" s="90"/>
      <c r="E18" s="305"/>
      <c r="F18" s="21"/>
      <c r="G18" s="235"/>
      <c r="H18" s="130" t="s">
        <v>119</v>
      </c>
      <c r="I18" s="133">
        <f t="shared" ref="I18:I19" si="0">SUM(L18:W18)</f>
        <v>5.0000000000000001E-3</v>
      </c>
      <c r="J18" s="134">
        <v>1</v>
      </c>
      <c r="K18" s="134" t="s">
        <v>103</v>
      </c>
      <c r="L18" s="178"/>
      <c r="M18" s="37"/>
      <c r="N18" s="38"/>
      <c r="O18" s="53">
        <v>5.0000000000000001E-3</v>
      </c>
      <c r="P18" s="53"/>
      <c r="Q18" s="38"/>
      <c r="R18" s="38"/>
      <c r="S18" s="38"/>
      <c r="T18" s="38"/>
      <c r="U18" s="38"/>
      <c r="V18" s="38"/>
      <c r="W18" s="40"/>
      <c r="X18" s="111"/>
      <c r="Z18" s="261"/>
      <c r="AA18" s="244" t="e">
        <v>#DIV/0!</v>
      </c>
      <c r="AB18" s="243"/>
    </row>
    <row r="19" spans="1:35" ht="42.75" customHeight="1" thickBot="1" x14ac:dyDescent="0.3">
      <c r="A19" s="88"/>
      <c r="B19" s="89"/>
      <c r="C19" s="90"/>
      <c r="D19" s="90"/>
      <c r="E19" s="305"/>
      <c r="F19" s="91"/>
      <c r="G19" s="110"/>
      <c r="H19" s="130" t="s">
        <v>160</v>
      </c>
      <c r="I19" s="194">
        <f t="shared" si="0"/>
        <v>0.03</v>
      </c>
      <c r="J19" s="195">
        <v>1</v>
      </c>
      <c r="K19" s="228" t="s">
        <v>164</v>
      </c>
      <c r="L19" s="187"/>
      <c r="M19" s="33"/>
      <c r="N19" s="156"/>
      <c r="O19" s="156"/>
      <c r="P19" s="156"/>
      <c r="Q19" s="188"/>
      <c r="R19" s="156"/>
      <c r="S19" s="156"/>
      <c r="T19" s="156"/>
      <c r="U19" s="156"/>
      <c r="V19" s="156"/>
      <c r="W19" s="34">
        <v>0.03</v>
      </c>
      <c r="X19" s="111"/>
      <c r="Z19" s="251"/>
      <c r="AA19" s="242" t="e">
        <v>#DIV/0!</v>
      </c>
      <c r="AB19" s="243"/>
    </row>
    <row r="20" spans="1:35" ht="33" customHeight="1" thickBot="1" x14ac:dyDescent="0.3">
      <c r="A20" s="6"/>
      <c r="B20" s="11" t="s">
        <v>148</v>
      </c>
      <c r="C20" s="13"/>
      <c r="D20" s="13"/>
      <c r="E20" s="306"/>
      <c r="F20" s="196" t="s">
        <v>42</v>
      </c>
      <c r="G20" s="316" t="s">
        <v>81</v>
      </c>
      <c r="H20" s="347"/>
      <c r="I20" s="197">
        <f>SUM(L20:W20)</f>
        <v>7.0000000000000007E-2</v>
      </c>
      <c r="J20" s="198">
        <v>1</v>
      </c>
      <c r="K20" s="186" t="s">
        <v>106</v>
      </c>
      <c r="L20" s="184"/>
      <c r="M20" s="185"/>
      <c r="N20" s="193">
        <v>7.0000000000000007E-2</v>
      </c>
      <c r="O20" s="183"/>
      <c r="P20" s="183"/>
      <c r="Q20" s="183"/>
      <c r="R20" s="183"/>
      <c r="S20" s="183"/>
      <c r="T20" s="183"/>
      <c r="U20" s="183"/>
      <c r="V20" s="183"/>
      <c r="W20" s="186"/>
      <c r="X20" s="20"/>
      <c r="Z20" s="248" t="s">
        <v>14</v>
      </c>
      <c r="AA20" s="240" t="s">
        <v>14</v>
      </c>
      <c r="AB20" s="240" t="s">
        <v>14</v>
      </c>
    </row>
    <row r="21" spans="1:35" ht="27" customHeight="1" thickBot="1" x14ac:dyDescent="0.3">
      <c r="A21" s="88"/>
      <c r="B21" s="89"/>
      <c r="C21" s="90"/>
      <c r="D21" s="90"/>
      <c r="E21" s="46"/>
      <c r="F21" s="21"/>
      <c r="G21" s="235"/>
      <c r="H21" s="130" t="s">
        <v>124</v>
      </c>
      <c r="I21" s="133">
        <f>SUM(L21:W21)</f>
        <v>0.04</v>
      </c>
      <c r="J21" s="134">
        <v>4</v>
      </c>
      <c r="K21" s="134" t="s">
        <v>107</v>
      </c>
      <c r="L21" s="179">
        <v>0.02</v>
      </c>
      <c r="M21" s="179">
        <v>0.02</v>
      </c>
      <c r="N21" s="38"/>
      <c r="O21" s="38"/>
      <c r="P21" s="38"/>
      <c r="Q21" s="38"/>
      <c r="R21" s="38"/>
      <c r="S21" s="38"/>
      <c r="T21" s="38"/>
      <c r="U21" s="38"/>
      <c r="V21" s="38"/>
      <c r="W21" s="40"/>
      <c r="X21" s="111"/>
      <c r="Z21" s="269">
        <v>0.02</v>
      </c>
      <c r="AA21" s="267">
        <f>L21/Z21</f>
        <v>1</v>
      </c>
      <c r="AB21" s="243" t="s">
        <v>176</v>
      </c>
    </row>
    <row r="22" spans="1:35" ht="54.75" customHeight="1" thickBot="1" x14ac:dyDescent="0.3">
      <c r="A22" s="88"/>
      <c r="B22" s="89"/>
      <c r="C22" s="90"/>
      <c r="D22" s="90"/>
      <c r="E22" s="46"/>
      <c r="F22" s="114"/>
      <c r="G22" s="110"/>
      <c r="H22" s="200" t="s">
        <v>125</v>
      </c>
      <c r="I22" s="194">
        <f>SUM(L22:W22)</f>
        <v>0.03</v>
      </c>
      <c r="J22" s="195">
        <v>1</v>
      </c>
      <c r="K22" s="195" t="s">
        <v>126</v>
      </c>
      <c r="L22" s="201">
        <v>0.01</v>
      </c>
      <c r="M22" s="188">
        <v>0.01</v>
      </c>
      <c r="N22" s="188">
        <v>0.01</v>
      </c>
      <c r="O22" s="156"/>
      <c r="P22" s="156"/>
      <c r="Q22" s="156"/>
      <c r="R22" s="156"/>
      <c r="S22" s="156"/>
      <c r="T22" s="156"/>
      <c r="U22" s="156"/>
      <c r="V22" s="156"/>
      <c r="W22" s="34"/>
      <c r="X22" s="111"/>
      <c r="Z22" s="268">
        <v>0.01</v>
      </c>
      <c r="AA22" s="262">
        <f>N22/Z22</f>
        <v>1</v>
      </c>
      <c r="AB22" s="257" t="s">
        <v>175</v>
      </c>
    </row>
    <row r="23" spans="1:35" ht="26.25" customHeight="1" thickBot="1" x14ac:dyDescent="0.3">
      <c r="A23" s="88"/>
      <c r="B23" s="89" t="s">
        <v>149</v>
      </c>
      <c r="C23" s="90"/>
      <c r="D23" s="90"/>
      <c r="E23" s="199"/>
      <c r="F23" s="196" t="s">
        <v>39</v>
      </c>
      <c r="G23" s="316" t="s">
        <v>138</v>
      </c>
      <c r="H23" s="317"/>
      <c r="I23" s="202">
        <v>0.04</v>
      </c>
      <c r="J23" s="203">
        <v>1</v>
      </c>
      <c r="K23" s="185" t="s">
        <v>111</v>
      </c>
      <c r="L23" s="191"/>
      <c r="M23" s="185"/>
      <c r="N23" s="183"/>
      <c r="O23" s="183"/>
      <c r="P23" s="183"/>
      <c r="Q23" s="192"/>
      <c r="R23" s="204">
        <v>0.04</v>
      </c>
      <c r="S23" s="183"/>
      <c r="T23" s="183"/>
      <c r="U23" s="183"/>
      <c r="V23" s="183"/>
      <c r="W23" s="186"/>
      <c r="X23" s="111"/>
      <c r="Z23" s="251"/>
      <c r="AA23" s="259" t="e">
        <v>#DIV/0!</v>
      </c>
      <c r="AB23" s="243"/>
    </row>
    <row r="24" spans="1:35" ht="22.5" customHeight="1" thickBot="1" x14ac:dyDescent="0.3">
      <c r="A24" s="88"/>
      <c r="B24" s="89"/>
      <c r="C24" s="90"/>
      <c r="D24" s="90"/>
      <c r="E24" s="46"/>
      <c r="F24" s="21"/>
      <c r="G24" s="235"/>
      <c r="H24" s="49" t="s">
        <v>161</v>
      </c>
      <c r="I24" s="133">
        <f>I20/3</f>
        <v>2.3333333333333334E-2</v>
      </c>
      <c r="J24" s="134">
        <v>1</v>
      </c>
      <c r="K24" s="134" t="s">
        <v>104</v>
      </c>
      <c r="L24" s="178"/>
      <c r="M24" s="37"/>
      <c r="N24" s="38"/>
      <c r="O24" s="38"/>
      <c r="P24" s="38"/>
      <c r="Q24" s="53"/>
      <c r="R24" s="188">
        <v>0.04</v>
      </c>
      <c r="S24" s="38"/>
      <c r="T24" s="38"/>
      <c r="U24" s="38"/>
      <c r="V24" s="38"/>
      <c r="W24" s="40"/>
      <c r="X24" s="111"/>
    </row>
    <row r="25" spans="1:35" ht="24" customHeight="1" thickBot="1" x14ac:dyDescent="0.3">
      <c r="A25" s="6"/>
      <c r="B25" s="11"/>
      <c r="C25" s="13"/>
      <c r="D25" s="338" t="s">
        <v>43</v>
      </c>
      <c r="E25" s="323" t="s">
        <v>44</v>
      </c>
      <c r="F25" s="345"/>
      <c r="G25" s="345"/>
      <c r="H25" s="346"/>
      <c r="I25" s="348" t="s">
        <v>32</v>
      </c>
      <c r="J25" s="292"/>
      <c r="K25" s="293"/>
      <c r="L25" s="291" t="s">
        <v>45</v>
      </c>
      <c r="M25" s="292"/>
      <c r="N25" s="292"/>
      <c r="O25" s="292"/>
      <c r="P25" s="292"/>
      <c r="Q25" s="292"/>
      <c r="R25" s="292"/>
      <c r="S25" s="292"/>
      <c r="T25" s="292"/>
      <c r="U25" s="292"/>
      <c r="V25" s="292"/>
      <c r="W25" s="293"/>
      <c r="X25" s="6"/>
    </row>
    <row r="26" spans="1:35" ht="16.5" customHeight="1" x14ac:dyDescent="0.25">
      <c r="A26" s="6"/>
      <c r="B26" s="11"/>
      <c r="C26" s="13"/>
      <c r="D26" s="339"/>
      <c r="E26" s="326"/>
      <c r="F26" s="327"/>
      <c r="G26" s="327"/>
      <c r="H26" s="328"/>
      <c r="I26" s="297" t="s">
        <v>34</v>
      </c>
      <c r="J26" s="298"/>
      <c r="K26" s="299"/>
      <c r="L26" s="289"/>
      <c r="M26" s="288"/>
      <c r="N26" s="288"/>
      <c r="O26" s="288"/>
      <c r="P26" s="288">
        <v>250</v>
      </c>
      <c r="Q26" s="288"/>
      <c r="R26" s="288"/>
      <c r="S26" s="288">
        <v>250</v>
      </c>
      <c r="T26" s="288"/>
      <c r="U26" s="288"/>
      <c r="V26" s="288"/>
      <c r="W26" s="311">
        <v>250</v>
      </c>
      <c r="X26" s="22"/>
    </row>
    <row r="27" spans="1:35" ht="18" customHeight="1" thickBot="1" x14ac:dyDescent="0.3">
      <c r="A27" s="6"/>
      <c r="B27" s="11"/>
      <c r="C27" s="13"/>
      <c r="D27" s="306"/>
      <c r="E27" s="329"/>
      <c r="F27" s="330"/>
      <c r="G27" s="330"/>
      <c r="H27" s="331"/>
      <c r="I27" s="24">
        <v>750</v>
      </c>
      <c r="J27" s="342" t="s">
        <v>46</v>
      </c>
      <c r="K27" s="322"/>
      <c r="L27" s="290"/>
      <c r="M27" s="286"/>
      <c r="N27" s="286"/>
      <c r="O27" s="286"/>
      <c r="P27" s="286"/>
      <c r="Q27" s="286"/>
      <c r="R27" s="286"/>
      <c r="S27" s="286"/>
      <c r="T27" s="286"/>
      <c r="U27" s="286"/>
      <c r="V27" s="286"/>
      <c r="W27" s="281"/>
      <c r="X27" s="22"/>
    </row>
    <row r="28" spans="1:35" ht="35.25" customHeight="1" thickBot="1" x14ac:dyDescent="0.3">
      <c r="A28" s="6"/>
      <c r="B28" s="11"/>
      <c r="C28" s="13"/>
      <c r="D28" s="15"/>
      <c r="E28" s="318" t="s">
        <v>47</v>
      </c>
      <c r="F28" s="343" t="s">
        <v>48</v>
      </c>
      <c r="G28" s="295"/>
      <c r="H28" s="344"/>
      <c r="I28" s="16">
        <v>0.1</v>
      </c>
      <c r="J28" s="294" t="s">
        <v>38</v>
      </c>
      <c r="K28" s="295"/>
      <c r="L28" s="295"/>
      <c r="M28" s="295"/>
      <c r="N28" s="295"/>
      <c r="O28" s="295"/>
      <c r="P28" s="295"/>
      <c r="Q28" s="295"/>
      <c r="R28" s="295"/>
      <c r="S28" s="295"/>
      <c r="T28" s="295"/>
      <c r="U28" s="295"/>
      <c r="V28" s="295"/>
      <c r="W28" s="296"/>
      <c r="X28" s="217">
        <v>2000</v>
      </c>
      <c r="Z28" s="237" t="s">
        <v>168</v>
      </c>
      <c r="AA28" s="238" t="s">
        <v>169</v>
      </c>
      <c r="AB28" s="238" t="s">
        <v>170</v>
      </c>
    </row>
    <row r="29" spans="1:35" ht="39.75" customHeight="1" thickBot="1" x14ac:dyDescent="0.3">
      <c r="A29" s="6"/>
      <c r="B29" s="11"/>
      <c r="C29" s="13" t="s">
        <v>150</v>
      </c>
      <c r="D29" s="13"/>
      <c r="E29" s="334"/>
      <c r="F29" s="18" t="s">
        <v>49</v>
      </c>
      <c r="G29" s="361" t="s">
        <v>50</v>
      </c>
      <c r="H29" s="362"/>
      <c r="I29" s="41">
        <f>I30+I31</f>
        <v>9.5000000000000001E-2</v>
      </c>
      <c r="J29" s="42">
        <v>3</v>
      </c>
      <c r="K29" s="19" t="s">
        <v>51</v>
      </c>
      <c r="L29" s="172"/>
      <c r="M29" s="19"/>
      <c r="N29" s="19"/>
      <c r="O29" s="19"/>
      <c r="P29" s="205">
        <v>0.03</v>
      </c>
      <c r="Q29" s="19"/>
      <c r="R29" s="19"/>
      <c r="S29" s="205">
        <v>0.03</v>
      </c>
      <c r="T29" s="19"/>
      <c r="U29" s="19"/>
      <c r="V29" s="19"/>
      <c r="W29" s="206">
        <v>0.04</v>
      </c>
      <c r="X29" s="20"/>
      <c r="Z29" s="239" t="s">
        <v>14</v>
      </c>
      <c r="AA29" s="240" t="s">
        <v>14</v>
      </c>
      <c r="AB29" s="240" t="s">
        <v>14</v>
      </c>
    </row>
    <row r="30" spans="1:35" ht="39.75" customHeight="1" thickBot="1" x14ac:dyDescent="0.3">
      <c r="A30" s="43"/>
      <c r="B30" s="44"/>
      <c r="C30" s="45"/>
      <c r="D30" s="45"/>
      <c r="E30" s="46"/>
      <c r="F30" s="47"/>
      <c r="G30" s="48"/>
      <c r="H30" s="49" t="s">
        <v>145</v>
      </c>
      <c r="I30" s="50">
        <f>SUM(L30:W30)</f>
        <v>0.08</v>
      </c>
      <c r="J30" s="51">
        <v>10</v>
      </c>
      <c r="K30" s="52" t="s">
        <v>82</v>
      </c>
      <c r="L30" s="171"/>
      <c r="M30" s="53"/>
      <c r="N30" s="53"/>
      <c r="O30" s="53"/>
      <c r="P30" s="53">
        <v>0.02</v>
      </c>
      <c r="Q30" s="53">
        <v>0.01</v>
      </c>
      <c r="R30" s="53">
        <v>0.01</v>
      </c>
      <c r="S30" s="53">
        <v>0.01</v>
      </c>
      <c r="T30" s="53">
        <v>0.01</v>
      </c>
      <c r="U30" s="53">
        <v>0.01</v>
      </c>
      <c r="V30" s="53">
        <v>0.01</v>
      </c>
      <c r="W30" s="40"/>
      <c r="X30" s="54"/>
      <c r="Y30" s="55"/>
      <c r="Z30" s="241"/>
      <c r="AA30" s="242" t="e">
        <v>#DIV/0!</v>
      </c>
      <c r="AB30" s="243"/>
      <c r="AC30" s="55"/>
      <c r="AD30" s="55"/>
      <c r="AE30" s="55"/>
      <c r="AF30" s="55"/>
      <c r="AG30" s="55"/>
      <c r="AH30" s="55"/>
      <c r="AI30" s="55"/>
    </row>
    <row r="31" spans="1:35" ht="39.75" customHeight="1" thickBot="1" x14ac:dyDescent="0.3">
      <c r="A31" s="43"/>
      <c r="B31" s="44"/>
      <c r="C31" s="45" t="s">
        <v>151</v>
      </c>
      <c r="D31" s="45"/>
      <c r="E31" s="56"/>
      <c r="F31" s="57"/>
      <c r="G31" s="58"/>
      <c r="H31" s="49" t="s">
        <v>146</v>
      </c>
      <c r="I31" s="50">
        <f>SUM(L31:W31)</f>
        <v>1.5000000000000001E-2</v>
      </c>
      <c r="J31" s="85">
        <v>5</v>
      </c>
      <c r="K31" s="60" t="s">
        <v>82</v>
      </c>
      <c r="L31" s="83"/>
      <c r="M31" s="61"/>
      <c r="N31" s="61"/>
      <c r="O31" s="61"/>
      <c r="P31" s="61">
        <v>2.5000000000000001E-3</v>
      </c>
      <c r="Q31" s="61">
        <v>2.5000000000000001E-3</v>
      </c>
      <c r="R31" s="61">
        <v>2.5000000000000001E-3</v>
      </c>
      <c r="S31" s="61">
        <v>2.5000000000000001E-3</v>
      </c>
      <c r="T31" s="61">
        <v>2.5000000000000001E-3</v>
      </c>
      <c r="U31" s="61">
        <v>2.5000000000000001E-3</v>
      </c>
      <c r="V31" s="61"/>
      <c r="W31" s="62"/>
      <c r="X31" s="54"/>
      <c r="Y31" s="55"/>
      <c r="Z31" s="241"/>
      <c r="AA31" s="242" t="e">
        <v>#DIV/0!</v>
      </c>
      <c r="AB31" s="243"/>
      <c r="AC31" s="55"/>
      <c r="AD31" s="55"/>
      <c r="AE31" s="55"/>
      <c r="AF31" s="55"/>
      <c r="AG31" s="55"/>
      <c r="AH31" s="55"/>
      <c r="AI31" s="55"/>
    </row>
    <row r="32" spans="1:35" ht="45" customHeight="1" thickBot="1" x14ac:dyDescent="0.3">
      <c r="A32" s="6"/>
      <c r="B32" s="11"/>
      <c r="C32" s="13"/>
      <c r="D32" s="29"/>
      <c r="E32" s="318" t="s">
        <v>52</v>
      </c>
      <c r="F32" s="375" t="s">
        <v>53</v>
      </c>
      <c r="G32" s="283"/>
      <c r="H32" s="315"/>
      <c r="I32" s="16">
        <v>0.2</v>
      </c>
      <c r="J32" s="366" t="s">
        <v>38</v>
      </c>
      <c r="K32" s="283"/>
      <c r="L32" s="283"/>
      <c r="M32" s="283"/>
      <c r="N32" s="283"/>
      <c r="O32" s="383"/>
      <c r="P32" s="283"/>
      <c r="Q32" s="283"/>
      <c r="R32" s="283"/>
      <c r="S32" s="283"/>
      <c r="T32" s="283"/>
      <c r="U32" s="283"/>
      <c r="V32" s="283"/>
      <c r="W32" s="284"/>
      <c r="X32" s="17">
        <v>500</v>
      </c>
      <c r="Z32" s="237" t="s">
        <v>168</v>
      </c>
      <c r="AA32" s="238" t="s">
        <v>169</v>
      </c>
      <c r="AB32" s="238" t="s">
        <v>170</v>
      </c>
    </row>
    <row r="33" spans="1:35" ht="41.25" customHeight="1" thickBot="1" x14ac:dyDescent="0.3">
      <c r="A33" s="6"/>
      <c r="B33" s="11"/>
      <c r="C33" s="13" t="s">
        <v>152</v>
      </c>
      <c r="D33" s="13"/>
      <c r="E33" s="334"/>
      <c r="F33" s="382" t="s">
        <v>54</v>
      </c>
      <c r="G33" s="360" t="s">
        <v>55</v>
      </c>
      <c r="H33" s="298"/>
      <c r="I33" s="64">
        <f>SUM(I34:I36)</f>
        <v>0.2</v>
      </c>
      <c r="J33" s="155">
        <v>3</v>
      </c>
      <c r="K33" s="155" t="s">
        <v>51</v>
      </c>
      <c r="L33" s="157"/>
      <c r="M33" s="33"/>
      <c r="N33" s="33"/>
      <c r="O33" s="161"/>
      <c r="P33" s="207">
        <v>6.6600000000000006E-2</v>
      </c>
      <c r="Q33" s="33"/>
      <c r="R33" s="33"/>
      <c r="S33" s="113">
        <v>6.6600000000000006E-2</v>
      </c>
      <c r="T33" s="33"/>
      <c r="U33" s="33"/>
      <c r="V33" s="33"/>
      <c r="W33" s="113">
        <v>6.6600000000000006E-2</v>
      </c>
      <c r="X33" s="20"/>
      <c r="Z33" s="239" t="s">
        <v>14</v>
      </c>
      <c r="AA33" s="240" t="s">
        <v>14</v>
      </c>
      <c r="AB33" s="240" t="s">
        <v>14</v>
      </c>
    </row>
    <row r="34" spans="1:35" ht="41.25" customHeight="1" thickBot="1" x14ac:dyDescent="0.3">
      <c r="A34" s="88"/>
      <c r="B34" s="89"/>
      <c r="C34" s="90"/>
      <c r="D34" s="90"/>
      <c r="E34" s="236"/>
      <c r="F34" s="382"/>
      <c r="G34" s="58"/>
      <c r="H34" s="130" t="s">
        <v>127</v>
      </c>
      <c r="I34" s="165">
        <f t="shared" ref="I34:I36" si="1">SUM(L34:W34)</f>
        <v>7.0000000000000007E-2</v>
      </c>
      <c r="J34" s="84">
        <v>1</v>
      </c>
      <c r="K34" s="84" t="s">
        <v>136</v>
      </c>
      <c r="L34" s="158"/>
      <c r="M34" s="161"/>
      <c r="N34" s="214">
        <v>3.5000000000000003E-2</v>
      </c>
      <c r="O34" s="213">
        <v>3.5000000000000003E-2</v>
      </c>
      <c r="P34" s="162"/>
      <c r="Q34" s="161"/>
      <c r="R34" s="161"/>
      <c r="S34" s="162"/>
      <c r="T34" s="161"/>
      <c r="U34" s="161"/>
      <c r="V34" s="161"/>
      <c r="W34" s="162"/>
      <c r="X34" s="111"/>
      <c r="Z34" s="264"/>
      <c r="AA34" s="265" t="e">
        <f>N34/Z34</f>
        <v>#DIV/0!</v>
      </c>
      <c r="AB34" s="266"/>
    </row>
    <row r="35" spans="1:35" ht="41.25" customHeight="1" thickBot="1" x14ac:dyDescent="0.3">
      <c r="A35" s="88"/>
      <c r="B35" s="89"/>
      <c r="C35" s="90"/>
      <c r="D35" s="90"/>
      <c r="E35" s="236"/>
      <c r="F35" s="382"/>
      <c r="G35" s="58"/>
      <c r="H35" s="130" t="s">
        <v>128</v>
      </c>
      <c r="I35" s="136">
        <f t="shared" si="1"/>
        <v>7.0000000000000007E-2</v>
      </c>
      <c r="J35" s="84">
        <v>3</v>
      </c>
      <c r="K35" s="84" t="s">
        <v>129</v>
      </c>
      <c r="L35" s="158"/>
      <c r="M35" s="161"/>
      <c r="N35" s="161"/>
      <c r="O35" s="161"/>
      <c r="P35" s="162"/>
      <c r="Q35" s="53">
        <v>0.02</v>
      </c>
      <c r="R35" s="161"/>
      <c r="S35" s="53">
        <v>0.03</v>
      </c>
      <c r="T35" s="53"/>
      <c r="U35" s="161"/>
      <c r="V35" s="53">
        <v>0.02</v>
      </c>
      <c r="W35" s="162"/>
      <c r="X35" s="111"/>
      <c r="Z35" s="263"/>
      <c r="AA35" s="242" t="e">
        <v>#DIV/0!</v>
      </c>
      <c r="AB35" s="243"/>
    </row>
    <row r="36" spans="1:35" ht="39.75" customHeight="1" thickBot="1" x14ac:dyDescent="0.3">
      <c r="A36" s="43"/>
      <c r="B36" s="44"/>
      <c r="C36" s="45"/>
      <c r="D36" s="45"/>
      <c r="E36" s="46"/>
      <c r="F36" s="382"/>
      <c r="G36" s="58"/>
      <c r="H36" s="130" t="s">
        <v>112</v>
      </c>
      <c r="I36" s="136">
        <f t="shared" si="1"/>
        <v>0.06</v>
      </c>
      <c r="J36" s="84">
        <v>1</v>
      </c>
      <c r="K36" s="159" t="s">
        <v>109</v>
      </c>
      <c r="L36" s="173"/>
      <c r="M36" s="160"/>
      <c r="N36" s="160"/>
      <c r="O36" s="160"/>
      <c r="P36" s="160"/>
      <c r="Q36" s="160"/>
      <c r="R36" s="160"/>
      <c r="S36" s="160"/>
      <c r="T36" s="160"/>
      <c r="U36" s="160">
        <v>0.06</v>
      </c>
      <c r="V36" s="160"/>
      <c r="W36" s="160"/>
      <c r="X36" s="54"/>
      <c r="Y36" s="55"/>
      <c r="Z36" s="241"/>
      <c r="AA36" s="242" t="e">
        <v>#DIV/0!</v>
      </c>
      <c r="AB36" s="243"/>
      <c r="AC36" s="55"/>
      <c r="AD36" s="55"/>
      <c r="AE36" s="55"/>
      <c r="AF36" s="55"/>
      <c r="AG36" s="55"/>
      <c r="AH36" s="55"/>
      <c r="AI36" s="55"/>
    </row>
    <row r="37" spans="1:35" ht="27" customHeight="1" thickBot="1" x14ac:dyDescent="0.3">
      <c r="A37" s="6"/>
      <c r="B37" s="10"/>
      <c r="C37" s="9" t="s">
        <v>56</v>
      </c>
      <c r="D37" s="384" t="s">
        <v>57</v>
      </c>
      <c r="E37" s="283"/>
      <c r="F37" s="283"/>
      <c r="G37" s="283"/>
      <c r="H37" s="283"/>
      <c r="I37" s="370"/>
      <c r="J37" s="370"/>
      <c r="K37" s="370"/>
      <c r="L37" s="283"/>
      <c r="M37" s="283"/>
      <c r="N37" s="283"/>
      <c r="O37" s="283"/>
      <c r="P37" s="283"/>
      <c r="Q37" s="283"/>
      <c r="R37" s="283"/>
      <c r="S37" s="283"/>
      <c r="T37" s="283"/>
      <c r="U37" s="283"/>
      <c r="V37" s="283"/>
      <c r="W37" s="284"/>
      <c r="X37" s="22"/>
    </row>
    <row r="38" spans="1:35" ht="24" customHeight="1" thickBot="1" x14ac:dyDescent="0.3">
      <c r="A38" s="6"/>
      <c r="B38" s="11"/>
      <c r="C38" s="12"/>
      <c r="D38" s="338" t="s">
        <v>58</v>
      </c>
      <c r="E38" s="323" t="s">
        <v>59</v>
      </c>
      <c r="F38" s="324"/>
      <c r="G38" s="324"/>
      <c r="H38" s="325"/>
      <c r="I38" s="287" t="s">
        <v>32</v>
      </c>
      <c r="J38" s="283"/>
      <c r="K38" s="284"/>
      <c r="L38" s="385" t="s">
        <v>60</v>
      </c>
      <c r="M38" s="283"/>
      <c r="N38" s="283"/>
      <c r="O38" s="283"/>
      <c r="P38" s="283"/>
      <c r="Q38" s="283"/>
      <c r="R38" s="283"/>
      <c r="S38" s="283"/>
      <c r="T38" s="283"/>
      <c r="U38" s="283"/>
      <c r="V38" s="283"/>
      <c r="W38" s="284"/>
      <c r="X38" s="22"/>
    </row>
    <row r="39" spans="1:35" ht="9.75" customHeight="1" x14ac:dyDescent="0.25">
      <c r="A39" s="6"/>
      <c r="B39" s="11"/>
      <c r="C39" s="13"/>
      <c r="D39" s="339"/>
      <c r="E39" s="326"/>
      <c r="F39" s="327"/>
      <c r="G39" s="327"/>
      <c r="H39" s="328"/>
      <c r="I39" s="337" t="s">
        <v>34</v>
      </c>
      <c r="J39" s="298"/>
      <c r="K39" s="299"/>
      <c r="L39" s="300"/>
      <c r="M39" s="285"/>
      <c r="N39" s="285"/>
      <c r="O39" s="285"/>
      <c r="P39" s="285">
        <v>250</v>
      </c>
      <c r="Q39" s="285"/>
      <c r="R39" s="285"/>
      <c r="S39" s="285">
        <v>250</v>
      </c>
      <c r="T39" s="285"/>
      <c r="U39" s="285"/>
      <c r="V39" s="285"/>
      <c r="W39" s="280">
        <v>250</v>
      </c>
      <c r="X39" s="6"/>
    </row>
    <row r="40" spans="1:35" ht="18" customHeight="1" thickBot="1" x14ac:dyDescent="0.3">
      <c r="A40" s="6"/>
      <c r="B40" s="11"/>
      <c r="C40" s="13"/>
      <c r="D40" s="306"/>
      <c r="E40" s="329"/>
      <c r="F40" s="330"/>
      <c r="G40" s="330"/>
      <c r="H40" s="331"/>
      <c r="I40" s="14">
        <v>750</v>
      </c>
      <c r="J40" s="321" t="s">
        <v>46</v>
      </c>
      <c r="K40" s="322"/>
      <c r="L40" s="290"/>
      <c r="M40" s="286"/>
      <c r="N40" s="286"/>
      <c r="O40" s="286"/>
      <c r="P40" s="286"/>
      <c r="Q40" s="286"/>
      <c r="R40" s="286"/>
      <c r="S40" s="286"/>
      <c r="T40" s="286"/>
      <c r="U40" s="286"/>
      <c r="V40" s="286"/>
      <c r="W40" s="281"/>
      <c r="X40" s="22"/>
    </row>
    <row r="41" spans="1:35" ht="52.5" customHeight="1" thickBot="1" x14ac:dyDescent="0.3">
      <c r="A41" s="6"/>
      <c r="B41" s="11"/>
      <c r="C41" s="13"/>
      <c r="D41" s="12"/>
      <c r="E41" s="318" t="s">
        <v>61</v>
      </c>
      <c r="F41" s="343" t="s">
        <v>89</v>
      </c>
      <c r="G41" s="295"/>
      <c r="H41" s="344"/>
      <c r="I41" s="25">
        <f>I42+I45</f>
        <v>9.9960000000000007E-2</v>
      </c>
      <c r="J41" s="294" t="s">
        <v>38</v>
      </c>
      <c r="K41" s="295"/>
      <c r="L41" s="295"/>
      <c r="M41" s="295"/>
      <c r="N41" s="295"/>
      <c r="O41" s="295"/>
      <c r="P41" s="295"/>
      <c r="Q41" s="295"/>
      <c r="R41" s="295"/>
      <c r="S41" s="295"/>
      <c r="T41" s="295"/>
      <c r="U41" s="295"/>
      <c r="V41" s="295"/>
      <c r="W41" s="296"/>
      <c r="X41" s="17">
        <v>10200</v>
      </c>
      <c r="Z41" s="237" t="s">
        <v>168</v>
      </c>
      <c r="AA41" s="238" t="s">
        <v>169</v>
      </c>
      <c r="AB41" s="238" t="s">
        <v>170</v>
      </c>
    </row>
    <row r="42" spans="1:35" ht="28.5" customHeight="1" thickBot="1" x14ac:dyDescent="0.3">
      <c r="A42" s="6"/>
      <c r="B42" s="11" t="s">
        <v>159</v>
      </c>
      <c r="C42" s="13"/>
      <c r="D42" s="13"/>
      <c r="E42" s="319"/>
      <c r="F42" s="63" t="s">
        <v>62</v>
      </c>
      <c r="G42" s="335" t="s">
        <v>120</v>
      </c>
      <c r="H42" s="336"/>
      <c r="I42" s="230">
        <f>I43+I44</f>
        <v>2.9960000000000001E-2</v>
      </c>
      <c r="J42" s="117">
        <v>2</v>
      </c>
      <c r="K42" s="31" t="s">
        <v>137</v>
      </c>
      <c r="L42" s="65"/>
      <c r="M42" s="30"/>
      <c r="N42" s="30"/>
      <c r="O42" s="32"/>
      <c r="P42" s="208">
        <v>0.01</v>
      </c>
      <c r="Q42" s="32"/>
      <c r="R42" s="32"/>
      <c r="S42" s="208">
        <v>0.01</v>
      </c>
      <c r="T42" s="32"/>
      <c r="U42" s="32"/>
      <c r="V42" s="32"/>
      <c r="W42" s="212">
        <v>0.01</v>
      </c>
      <c r="X42" s="22"/>
      <c r="Z42" s="239" t="s">
        <v>14</v>
      </c>
      <c r="AA42" s="240" t="s">
        <v>14</v>
      </c>
      <c r="AB42" s="240" t="s">
        <v>14</v>
      </c>
    </row>
    <row r="43" spans="1:35" ht="28.5" customHeight="1" thickBot="1" x14ac:dyDescent="0.3">
      <c r="A43" s="88"/>
      <c r="B43" s="89"/>
      <c r="C43" s="90"/>
      <c r="D43" s="90"/>
      <c r="E43" s="320"/>
      <c r="F43" s="114"/>
      <c r="G43" s="110"/>
      <c r="H43" s="130" t="s">
        <v>130</v>
      </c>
      <c r="I43" s="165">
        <f>SUM(L43:W43)</f>
        <v>5.0000000000000001E-3</v>
      </c>
      <c r="J43" s="84">
        <v>1</v>
      </c>
      <c r="K43" s="134" t="s">
        <v>126</v>
      </c>
      <c r="L43" s="171"/>
      <c r="M43" s="53">
        <v>5.0000000000000001E-3</v>
      </c>
      <c r="N43" s="53"/>
      <c r="O43" s="163"/>
      <c r="P43" s="135"/>
      <c r="Q43" s="163"/>
      <c r="R43" s="163"/>
      <c r="S43" s="163"/>
      <c r="T43" s="163"/>
      <c r="U43" s="163"/>
      <c r="V43" s="163"/>
      <c r="W43" s="164"/>
      <c r="X43" s="115"/>
      <c r="Z43" s="241"/>
      <c r="AA43" s="242" t="e">
        <v>#DIV/0!</v>
      </c>
      <c r="AB43" s="243"/>
    </row>
    <row r="44" spans="1:35" ht="41.25" customHeight="1" thickBot="1" x14ac:dyDescent="0.3">
      <c r="A44" s="88"/>
      <c r="B44" s="89"/>
      <c r="C44" s="90"/>
      <c r="D44" s="90"/>
      <c r="E44" s="320"/>
      <c r="F44" s="114"/>
      <c r="G44" s="110"/>
      <c r="H44" s="49" t="s">
        <v>139</v>
      </c>
      <c r="I44" s="165">
        <f>SUM(L44:W44)</f>
        <v>2.496E-2</v>
      </c>
      <c r="J44" s="84">
        <v>6</v>
      </c>
      <c r="K44" s="60" t="s">
        <v>103</v>
      </c>
      <c r="L44" s="155"/>
      <c r="M44" s="135">
        <v>4.1599999999999996E-3</v>
      </c>
      <c r="N44" s="135"/>
      <c r="O44" s="135"/>
      <c r="P44" s="135">
        <v>4.1599999999999996E-3</v>
      </c>
      <c r="Q44" s="135">
        <v>4.1599999999999996E-3</v>
      </c>
      <c r="R44" s="135">
        <v>4.1599999999999996E-3</v>
      </c>
      <c r="S44" s="135"/>
      <c r="T44" s="135"/>
      <c r="U44" s="135">
        <v>4.1599999999999996E-3</v>
      </c>
      <c r="V44" s="135">
        <v>4.1599999999999996E-3</v>
      </c>
      <c r="W44" s="135"/>
      <c r="X44" s="115"/>
      <c r="Z44" s="241"/>
      <c r="AA44" s="242" t="e">
        <v>#DIV/0!</v>
      </c>
      <c r="AB44" s="243"/>
    </row>
    <row r="45" spans="1:35" ht="28.5" customHeight="1" thickBot="1" x14ac:dyDescent="0.3">
      <c r="A45" s="6"/>
      <c r="B45" s="11" t="s">
        <v>158</v>
      </c>
      <c r="C45" s="13"/>
      <c r="D45" s="13"/>
      <c r="E45" s="334"/>
      <c r="F45" s="127" t="s">
        <v>63</v>
      </c>
      <c r="G45" s="332" t="s">
        <v>64</v>
      </c>
      <c r="H45" s="333"/>
      <c r="I45" s="231">
        <f>I46+I47</f>
        <v>7.0000000000000007E-2</v>
      </c>
      <c r="J45" s="117">
        <v>3</v>
      </c>
      <c r="K45" s="118" t="s">
        <v>51</v>
      </c>
      <c r="L45" s="117"/>
      <c r="M45" s="119"/>
      <c r="N45" s="119"/>
      <c r="O45" s="120"/>
      <c r="P45" s="209">
        <v>0.02</v>
      </c>
      <c r="Q45" s="120"/>
      <c r="R45" s="120"/>
      <c r="S45" s="210">
        <v>0.02</v>
      </c>
      <c r="T45" s="120"/>
      <c r="U45" s="120"/>
      <c r="V45" s="120"/>
      <c r="W45" s="211">
        <v>0.02</v>
      </c>
      <c r="X45" s="22"/>
      <c r="Z45" s="239" t="s">
        <v>14</v>
      </c>
      <c r="AA45" s="240" t="s">
        <v>14</v>
      </c>
      <c r="AB45" s="240" t="s">
        <v>14</v>
      </c>
    </row>
    <row r="46" spans="1:35" ht="30.75" customHeight="1" thickBot="1" x14ac:dyDescent="0.3">
      <c r="A46" s="43"/>
      <c r="B46" s="44"/>
      <c r="C46" s="45"/>
      <c r="D46" s="45"/>
      <c r="E46" s="46"/>
      <c r="F46" s="66"/>
      <c r="G46" s="48"/>
      <c r="H46" s="49" t="s">
        <v>121</v>
      </c>
      <c r="I46" s="136">
        <f t="shared" ref="I46:I47" si="2">SUM(L46:W46)</f>
        <v>0.04</v>
      </c>
      <c r="J46" s="84">
        <v>1</v>
      </c>
      <c r="K46" s="132" t="s">
        <v>108</v>
      </c>
      <c r="L46" s="174"/>
      <c r="M46" s="70"/>
      <c r="N46" s="70"/>
      <c r="O46" s="70"/>
      <c r="P46" s="70"/>
      <c r="Q46" s="70"/>
      <c r="R46" s="70"/>
      <c r="S46" s="70">
        <v>0.02</v>
      </c>
      <c r="T46" s="70">
        <v>0.02</v>
      </c>
      <c r="U46" s="70"/>
      <c r="V46" s="70"/>
      <c r="W46" s="71"/>
      <c r="X46" s="54"/>
      <c r="Y46" s="55"/>
      <c r="Z46" s="241"/>
      <c r="AA46" s="242" t="e">
        <v>#DIV/0!</v>
      </c>
      <c r="AB46" s="243"/>
      <c r="AC46" s="55"/>
      <c r="AD46" s="55"/>
      <c r="AE46" s="55"/>
      <c r="AF46" s="55"/>
      <c r="AG46" s="55"/>
      <c r="AH46" s="55"/>
      <c r="AI46" s="55"/>
    </row>
    <row r="47" spans="1:35" ht="30.75" customHeight="1" thickBot="1" x14ac:dyDescent="0.3">
      <c r="A47" s="43"/>
      <c r="B47" s="223"/>
      <c r="C47" s="45"/>
      <c r="D47" s="45"/>
      <c r="E47" s="46"/>
      <c r="F47" s="66"/>
      <c r="G47" s="48"/>
      <c r="H47" s="49" t="s">
        <v>163</v>
      </c>
      <c r="I47" s="136">
        <f t="shared" si="2"/>
        <v>3.0000000000000002E-2</v>
      </c>
      <c r="J47" s="84">
        <v>5</v>
      </c>
      <c r="K47" s="132" t="s">
        <v>35</v>
      </c>
      <c r="L47" s="174"/>
      <c r="M47" s="70">
        <v>6.0000000000000001E-3</v>
      </c>
      <c r="N47" s="70"/>
      <c r="O47" s="70"/>
      <c r="P47" s="70">
        <v>6.0000000000000001E-3</v>
      </c>
      <c r="Q47" s="70"/>
      <c r="R47" s="70"/>
      <c r="S47" s="70"/>
      <c r="T47" s="70">
        <v>6.0000000000000001E-3</v>
      </c>
      <c r="U47" s="70"/>
      <c r="V47" s="70"/>
      <c r="W47" s="70">
        <v>1.2E-2</v>
      </c>
      <c r="X47" s="54"/>
      <c r="Y47" s="55"/>
      <c r="Z47" s="241"/>
      <c r="AA47" s="242" t="e">
        <v>#DIV/0!</v>
      </c>
      <c r="AB47" s="243"/>
      <c r="AC47" s="55"/>
      <c r="AD47" s="55"/>
      <c r="AE47" s="55"/>
      <c r="AF47" s="55"/>
      <c r="AG47" s="55"/>
      <c r="AH47" s="55"/>
      <c r="AI47" s="55"/>
    </row>
    <row r="48" spans="1:35" ht="24" customHeight="1" thickBot="1" x14ac:dyDescent="0.3">
      <c r="A48" s="6"/>
      <c r="B48" s="11"/>
      <c r="C48" s="13"/>
      <c r="D48" s="338" t="s">
        <v>65</v>
      </c>
      <c r="E48" s="323" t="s">
        <v>66</v>
      </c>
      <c r="F48" s="324"/>
      <c r="G48" s="324"/>
      <c r="H48" s="325"/>
      <c r="I48" s="287" t="s">
        <v>32</v>
      </c>
      <c r="J48" s="283"/>
      <c r="K48" s="284"/>
      <c r="L48" s="369"/>
      <c r="M48" s="283"/>
      <c r="N48" s="283"/>
      <c r="O48" s="283"/>
      <c r="P48" s="283"/>
      <c r="Q48" s="283"/>
      <c r="R48" s="283"/>
      <c r="S48" s="283"/>
      <c r="T48" s="283"/>
      <c r="U48" s="283"/>
      <c r="V48" s="283"/>
      <c r="W48" s="284"/>
      <c r="X48" s="22"/>
    </row>
    <row r="49" spans="1:35" ht="9.75" customHeight="1" x14ac:dyDescent="0.25">
      <c r="A49" s="6"/>
      <c r="B49" s="11"/>
      <c r="C49" s="13"/>
      <c r="D49" s="339"/>
      <c r="E49" s="326"/>
      <c r="F49" s="327"/>
      <c r="G49" s="327"/>
      <c r="H49" s="328"/>
      <c r="I49" s="337" t="s">
        <v>34</v>
      </c>
      <c r="J49" s="298"/>
      <c r="K49" s="299"/>
      <c r="L49" s="376"/>
      <c r="M49" s="367"/>
      <c r="N49" s="285"/>
      <c r="O49" s="285"/>
      <c r="P49" s="285">
        <v>30</v>
      </c>
      <c r="Q49" s="285"/>
      <c r="R49" s="285"/>
      <c r="S49" s="285">
        <v>30</v>
      </c>
      <c r="T49" s="285"/>
      <c r="U49" s="285"/>
      <c r="V49" s="285"/>
      <c r="W49" s="280">
        <v>30</v>
      </c>
      <c r="X49" s="22"/>
    </row>
    <row r="50" spans="1:35" ht="18" customHeight="1" thickBot="1" x14ac:dyDescent="0.3">
      <c r="A50" s="6"/>
      <c r="B50" s="11"/>
      <c r="C50" s="13"/>
      <c r="D50" s="306"/>
      <c r="E50" s="329"/>
      <c r="F50" s="330"/>
      <c r="G50" s="330"/>
      <c r="H50" s="331"/>
      <c r="I50" s="14">
        <v>90</v>
      </c>
      <c r="J50" s="321" t="s">
        <v>46</v>
      </c>
      <c r="K50" s="322"/>
      <c r="L50" s="290"/>
      <c r="M50" s="286"/>
      <c r="N50" s="286"/>
      <c r="O50" s="286"/>
      <c r="P50" s="286"/>
      <c r="Q50" s="286"/>
      <c r="R50" s="286"/>
      <c r="S50" s="286"/>
      <c r="T50" s="286"/>
      <c r="U50" s="286"/>
      <c r="V50" s="286"/>
      <c r="W50" s="281"/>
      <c r="X50" s="6"/>
    </row>
    <row r="51" spans="1:35" ht="41.25" customHeight="1" thickBot="1" x14ac:dyDescent="0.3">
      <c r="A51" s="6"/>
      <c r="B51" s="11"/>
      <c r="C51" s="13"/>
      <c r="D51" s="12"/>
      <c r="E51" s="318" t="s">
        <v>67</v>
      </c>
      <c r="F51" s="343" t="s">
        <v>68</v>
      </c>
      <c r="G51" s="295"/>
      <c r="H51" s="344"/>
      <c r="I51" s="25">
        <f>I52+I56</f>
        <v>0.2</v>
      </c>
      <c r="J51" s="366" t="s">
        <v>38</v>
      </c>
      <c r="K51" s="283"/>
      <c r="L51" s="283"/>
      <c r="M51" s="283"/>
      <c r="N51" s="283"/>
      <c r="O51" s="283"/>
      <c r="P51" s="283"/>
      <c r="Q51" s="283"/>
      <c r="R51" s="283"/>
      <c r="S51" s="283"/>
      <c r="T51" s="283"/>
      <c r="U51" s="283"/>
      <c r="V51" s="283"/>
      <c r="W51" s="284"/>
      <c r="X51" s="17">
        <v>5000</v>
      </c>
      <c r="Z51" s="237" t="s">
        <v>168</v>
      </c>
      <c r="AA51" s="238" t="s">
        <v>169</v>
      </c>
      <c r="AB51" s="238" t="s">
        <v>170</v>
      </c>
    </row>
    <row r="52" spans="1:35" ht="39" customHeight="1" thickBot="1" x14ac:dyDescent="0.3">
      <c r="A52" s="6"/>
      <c r="B52" s="11" t="s">
        <v>153</v>
      </c>
      <c r="C52" s="13"/>
      <c r="D52" s="13"/>
      <c r="E52" s="319"/>
      <c r="F52" s="131" t="s">
        <v>69</v>
      </c>
      <c r="G52" s="365" t="s">
        <v>70</v>
      </c>
      <c r="H52" s="336"/>
      <c r="I52" s="153">
        <f>SUM(I53:I55)</f>
        <v>0.15</v>
      </c>
      <c r="J52" s="27">
        <v>3</v>
      </c>
      <c r="K52" s="28" t="s">
        <v>51</v>
      </c>
      <c r="L52" s="65"/>
      <c r="M52" s="32"/>
      <c r="N52" s="32"/>
      <c r="O52" s="32"/>
      <c r="P52" s="208">
        <v>0.05</v>
      </c>
      <c r="Q52" s="32"/>
      <c r="R52" s="32"/>
      <c r="S52" s="208">
        <v>0.05</v>
      </c>
      <c r="T52" s="32"/>
      <c r="U52" s="32"/>
      <c r="V52" s="32"/>
      <c r="W52" s="212">
        <v>0.03</v>
      </c>
      <c r="X52" s="20"/>
      <c r="Z52" s="248" t="s">
        <v>14</v>
      </c>
      <c r="AA52" s="240" t="s">
        <v>14</v>
      </c>
      <c r="AB52" s="240" t="s">
        <v>14</v>
      </c>
    </row>
    <row r="53" spans="1:35" ht="66" customHeight="1" thickBot="1" x14ac:dyDescent="0.3">
      <c r="A53" s="88"/>
      <c r="B53" s="89"/>
      <c r="C53" s="90"/>
      <c r="D53" s="90"/>
      <c r="E53" s="320"/>
      <c r="F53" s="166"/>
      <c r="G53" s="235"/>
      <c r="H53" s="130" t="s">
        <v>131</v>
      </c>
      <c r="I53" s="67">
        <f>SUM(L53:W53)</f>
        <v>0.06</v>
      </c>
      <c r="J53" s="84">
        <v>10</v>
      </c>
      <c r="K53" s="69" t="s">
        <v>132</v>
      </c>
      <c r="L53" s="36"/>
      <c r="M53" s="121"/>
      <c r="N53" s="70">
        <v>0.03</v>
      </c>
      <c r="O53" s="70"/>
      <c r="P53" s="70">
        <v>0.03</v>
      </c>
      <c r="Q53" s="121"/>
      <c r="R53" s="121"/>
      <c r="S53" s="121"/>
      <c r="T53" s="121"/>
      <c r="U53" s="121"/>
      <c r="V53" s="121"/>
      <c r="W53" s="167"/>
      <c r="X53" s="111"/>
      <c r="Z53" s="252"/>
      <c r="AA53" s="256" t="e">
        <f>N53/Z53</f>
        <v>#DIV/0!</v>
      </c>
      <c r="AB53" s="253"/>
    </row>
    <row r="54" spans="1:35" ht="39" customHeight="1" thickBot="1" x14ac:dyDescent="0.3">
      <c r="A54" s="88"/>
      <c r="B54" s="89"/>
      <c r="C54" s="90"/>
      <c r="D54" s="90"/>
      <c r="E54" s="320"/>
      <c r="F54" s="166"/>
      <c r="G54" s="235"/>
      <c r="H54" s="130" t="s">
        <v>133</v>
      </c>
      <c r="I54" s="67">
        <f>SUM(L54:W54)</f>
        <v>0.03</v>
      </c>
      <c r="J54" s="84">
        <v>1</v>
      </c>
      <c r="K54" s="69" t="s">
        <v>134</v>
      </c>
      <c r="L54" s="36"/>
      <c r="M54" s="121"/>
      <c r="N54" s="121"/>
      <c r="O54" s="70">
        <v>0.03</v>
      </c>
      <c r="P54" s="121"/>
      <c r="Q54" s="70"/>
      <c r="R54" s="121"/>
      <c r="S54" s="121"/>
      <c r="T54" s="121"/>
      <c r="U54" s="121"/>
      <c r="V54" s="121"/>
      <c r="W54" s="167"/>
      <c r="X54" s="111"/>
      <c r="Z54" s="251"/>
      <c r="AA54" s="242" t="e">
        <v>#DIV/0!</v>
      </c>
      <c r="AB54" s="243"/>
    </row>
    <row r="55" spans="1:35" ht="74.25" customHeight="1" thickBot="1" x14ac:dyDescent="0.3">
      <c r="A55" s="43"/>
      <c r="B55" s="44"/>
      <c r="C55" s="45"/>
      <c r="D55" s="45"/>
      <c r="E55" s="320"/>
      <c r="F55" s="66"/>
      <c r="G55" s="48"/>
      <c r="H55" s="49" t="s">
        <v>140</v>
      </c>
      <c r="I55" s="67">
        <f>SUM(L55:W55)</f>
        <v>0.06</v>
      </c>
      <c r="J55" s="84">
        <v>1</v>
      </c>
      <c r="K55" s="69" t="s">
        <v>82</v>
      </c>
      <c r="L55" s="174"/>
      <c r="M55" s="70"/>
      <c r="N55" s="70"/>
      <c r="O55" s="70"/>
      <c r="P55" s="70"/>
      <c r="Q55" s="70">
        <v>1.4999999999999999E-2</v>
      </c>
      <c r="R55" s="70">
        <v>1.4999999999999999E-2</v>
      </c>
      <c r="S55" s="70">
        <v>1.4999999999999999E-2</v>
      </c>
      <c r="T55" s="70">
        <v>1.4999999999999999E-2</v>
      </c>
      <c r="U55" s="70"/>
      <c r="V55" s="70"/>
      <c r="W55" s="71"/>
      <c r="X55" s="54"/>
      <c r="Y55" s="55"/>
      <c r="Z55" s="241"/>
      <c r="AA55" s="242" t="e">
        <v>#DIV/0!</v>
      </c>
      <c r="AB55" s="243"/>
      <c r="AC55" s="55"/>
      <c r="AD55" s="55"/>
      <c r="AE55" s="55"/>
      <c r="AF55" s="55"/>
      <c r="AG55" s="55"/>
      <c r="AH55" s="55"/>
      <c r="AI55" s="55"/>
    </row>
    <row r="56" spans="1:35" ht="36" customHeight="1" thickBot="1" x14ac:dyDescent="0.3">
      <c r="A56" s="6"/>
      <c r="B56" s="11" t="s">
        <v>154</v>
      </c>
      <c r="C56" s="13"/>
      <c r="D56" s="13"/>
      <c r="E56" s="233"/>
      <c r="F56" s="23" t="s">
        <v>71</v>
      </c>
      <c r="G56" s="363" t="s">
        <v>141</v>
      </c>
      <c r="H56" s="364"/>
      <c r="I56" s="73">
        <f>SUM(I57,I58,I59)</f>
        <v>0.05</v>
      </c>
      <c r="J56" s="74">
        <v>3</v>
      </c>
      <c r="K56" s="75" t="s">
        <v>51</v>
      </c>
      <c r="L56" s="175"/>
      <c r="M56" s="76"/>
      <c r="N56" s="76"/>
      <c r="O56" s="76"/>
      <c r="P56" s="216">
        <v>0.01</v>
      </c>
      <c r="Q56" s="76"/>
      <c r="R56" s="76"/>
      <c r="S56" s="216">
        <v>2.5000000000000001E-2</v>
      </c>
      <c r="T56" s="76"/>
      <c r="U56" s="76"/>
      <c r="V56" s="76"/>
      <c r="W56" s="216">
        <v>1.4999999999999999E-2</v>
      </c>
      <c r="X56" s="20"/>
      <c r="Z56" s="239" t="s">
        <v>14</v>
      </c>
      <c r="AA56" s="240" t="s">
        <v>14</v>
      </c>
      <c r="AB56" s="240" t="s">
        <v>14</v>
      </c>
    </row>
    <row r="57" spans="1:35" ht="47.25" customHeight="1" thickBot="1" x14ac:dyDescent="0.3">
      <c r="A57" s="43"/>
      <c r="B57" s="44"/>
      <c r="C57" s="45"/>
      <c r="D57" s="45"/>
      <c r="E57" s="46"/>
      <c r="F57" s="66"/>
      <c r="G57" s="49"/>
      <c r="H57" s="222" t="s">
        <v>162</v>
      </c>
      <c r="I57" s="221">
        <v>0.01</v>
      </c>
      <c r="J57" s="51">
        <v>2</v>
      </c>
      <c r="K57" s="132" t="s">
        <v>103</v>
      </c>
      <c r="L57" s="174"/>
      <c r="M57" s="70"/>
      <c r="N57" s="70"/>
      <c r="O57" s="70">
        <v>5.0000000000000001E-3</v>
      </c>
      <c r="P57" s="70"/>
      <c r="Q57" s="70"/>
      <c r="R57" s="70"/>
      <c r="S57" s="70"/>
      <c r="T57" s="70"/>
      <c r="U57" s="70"/>
      <c r="V57" s="70">
        <v>5.0000000000000001E-3</v>
      </c>
      <c r="W57" s="70"/>
      <c r="X57" s="54"/>
      <c r="Y57" s="55"/>
      <c r="Z57" s="241"/>
      <c r="AA57" s="242" t="e">
        <v>#DIV/0!</v>
      </c>
      <c r="AB57" s="243"/>
      <c r="AC57" s="55"/>
      <c r="AD57" s="55"/>
      <c r="AE57" s="55"/>
      <c r="AF57" s="55"/>
      <c r="AG57" s="55"/>
      <c r="AH57" s="55"/>
      <c r="AI57" s="55"/>
    </row>
    <row r="58" spans="1:35" ht="47.25" customHeight="1" thickBot="1" x14ac:dyDescent="0.3">
      <c r="A58" s="43"/>
      <c r="B58" s="44"/>
      <c r="C58" s="45"/>
      <c r="D58" s="45"/>
      <c r="E58" s="46"/>
      <c r="F58" s="66"/>
      <c r="G58" s="49"/>
      <c r="H58" s="229" t="s">
        <v>143</v>
      </c>
      <c r="I58" s="221">
        <v>0.01</v>
      </c>
      <c r="J58" s="51">
        <v>1</v>
      </c>
      <c r="K58" s="69" t="s">
        <v>103</v>
      </c>
      <c r="L58" s="174"/>
      <c r="M58" s="70"/>
      <c r="N58" s="70"/>
      <c r="O58" s="70"/>
      <c r="P58" s="70"/>
      <c r="Q58" s="70"/>
      <c r="R58" s="70"/>
      <c r="S58" s="70">
        <v>0.01</v>
      </c>
      <c r="T58" s="70"/>
      <c r="U58" s="70"/>
      <c r="V58" s="70"/>
      <c r="W58" s="70"/>
      <c r="X58" s="54"/>
      <c r="Y58" s="55"/>
      <c r="Z58" s="241"/>
      <c r="AA58" s="242" t="e">
        <v>#DIV/0!</v>
      </c>
      <c r="AB58" s="243"/>
      <c r="AC58" s="55"/>
      <c r="AD58" s="55"/>
      <c r="AE58" s="55"/>
      <c r="AF58" s="55"/>
      <c r="AG58" s="55"/>
      <c r="AH58" s="55"/>
      <c r="AI58" s="55"/>
    </row>
    <row r="59" spans="1:35" ht="47.25" customHeight="1" thickBot="1" x14ac:dyDescent="0.3">
      <c r="A59" s="43"/>
      <c r="B59" s="44"/>
      <c r="C59" s="45"/>
      <c r="D59" s="45"/>
      <c r="E59" s="46"/>
      <c r="F59" s="66"/>
      <c r="G59" s="49"/>
      <c r="H59" s="222" t="s">
        <v>142</v>
      </c>
      <c r="I59" s="221">
        <v>0.03</v>
      </c>
      <c r="J59" s="51">
        <v>6</v>
      </c>
      <c r="K59" s="132" t="s">
        <v>105</v>
      </c>
      <c r="L59" s="174"/>
      <c r="M59" s="70"/>
      <c r="N59" s="70"/>
      <c r="O59" s="70"/>
      <c r="P59" s="70"/>
      <c r="Q59" s="70">
        <v>1.4999999999999999E-2</v>
      </c>
      <c r="R59" s="70"/>
      <c r="S59" s="70"/>
      <c r="T59" s="70"/>
      <c r="U59" s="70">
        <v>1.4999999999999999E-2</v>
      </c>
      <c r="V59" s="70"/>
      <c r="W59" s="70"/>
      <c r="X59" s="54"/>
      <c r="Y59" s="55"/>
      <c r="Z59" s="241"/>
      <c r="AA59" s="242" t="e">
        <v>#DIV/0!</v>
      </c>
      <c r="AB59" s="243"/>
      <c r="AC59" s="55"/>
      <c r="AD59" s="55"/>
      <c r="AE59" s="55"/>
      <c r="AF59" s="55"/>
      <c r="AG59" s="55"/>
      <c r="AH59" s="55"/>
      <c r="AI59" s="55"/>
    </row>
    <row r="60" spans="1:35" ht="25.5" customHeight="1" thickBot="1" x14ac:dyDescent="0.3">
      <c r="A60" s="6"/>
      <c r="B60" s="8" t="s">
        <v>72</v>
      </c>
      <c r="C60" s="359" t="s">
        <v>73</v>
      </c>
      <c r="D60" s="283"/>
      <c r="E60" s="283"/>
      <c r="F60" s="283"/>
      <c r="G60" s="283"/>
      <c r="H60" s="370"/>
      <c r="I60" s="283"/>
      <c r="J60" s="283"/>
      <c r="K60" s="283"/>
      <c r="L60" s="283"/>
      <c r="M60" s="283"/>
      <c r="N60" s="283"/>
      <c r="O60" s="283"/>
      <c r="P60" s="283"/>
      <c r="Q60" s="283"/>
      <c r="R60" s="283"/>
      <c r="S60" s="283"/>
      <c r="T60" s="283"/>
      <c r="U60" s="283"/>
      <c r="V60" s="283"/>
      <c r="W60" s="315"/>
      <c r="X60" s="6"/>
    </row>
    <row r="61" spans="1:35" ht="27" customHeight="1" thickBot="1" x14ac:dyDescent="0.3">
      <c r="A61" s="6"/>
      <c r="B61" s="10"/>
      <c r="C61" s="9" t="s">
        <v>74</v>
      </c>
      <c r="D61" s="371" t="s">
        <v>75</v>
      </c>
      <c r="E61" s="283"/>
      <c r="F61" s="283"/>
      <c r="G61" s="283"/>
      <c r="H61" s="283"/>
      <c r="I61" s="283"/>
      <c r="J61" s="283"/>
      <c r="K61" s="283"/>
      <c r="L61" s="283"/>
      <c r="M61" s="283"/>
      <c r="N61" s="283"/>
      <c r="O61" s="283"/>
      <c r="P61" s="283"/>
      <c r="Q61" s="283"/>
      <c r="R61" s="283"/>
      <c r="S61" s="283"/>
      <c r="T61" s="283"/>
      <c r="U61" s="283"/>
      <c r="V61" s="283"/>
      <c r="W61" s="284"/>
      <c r="X61" s="22"/>
    </row>
    <row r="62" spans="1:35" ht="24" customHeight="1" thickBot="1" x14ac:dyDescent="0.3">
      <c r="A62" s="6"/>
      <c r="B62" s="11"/>
      <c r="C62" s="13"/>
      <c r="D62" s="338" t="s">
        <v>76</v>
      </c>
      <c r="E62" s="323" t="s">
        <v>77</v>
      </c>
      <c r="F62" s="324"/>
      <c r="G62" s="324"/>
      <c r="H62" s="325"/>
      <c r="I62" s="287" t="s">
        <v>32</v>
      </c>
      <c r="J62" s="283"/>
      <c r="K62" s="284"/>
      <c r="L62" s="369"/>
      <c r="M62" s="283"/>
      <c r="N62" s="283"/>
      <c r="O62" s="283"/>
      <c r="P62" s="283"/>
      <c r="Q62" s="283"/>
      <c r="R62" s="283"/>
      <c r="S62" s="283"/>
      <c r="T62" s="283"/>
      <c r="U62" s="283"/>
      <c r="V62" s="283"/>
      <c r="W62" s="284"/>
      <c r="X62" s="22"/>
    </row>
    <row r="63" spans="1:35" ht="9.75" customHeight="1" thickBot="1" x14ac:dyDescent="0.3">
      <c r="A63" s="6"/>
      <c r="B63" s="11"/>
      <c r="C63" s="13"/>
      <c r="D63" s="339"/>
      <c r="E63" s="326"/>
      <c r="F63" s="327"/>
      <c r="G63" s="327"/>
      <c r="H63" s="328"/>
      <c r="I63" s="337" t="s">
        <v>34</v>
      </c>
      <c r="J63" s="298"/>
      <c r="K63" s="299"/>
      <c r="L63" s="376"/>
      <c r="M63" s="367"/>
      <c r="N63" s="367"/>
      <c r="O63" s="367"/>
      <c r="P63" s="309"/>
      <c r="Q63" s="285"/>
      <c r="R63" s="285"/>
      <c r="S63" s="309">
        <v>400</v>
      </c>
      <c r="T63" s="285"/>
      <c r="U63" s="285"/>
      <c r="V63" s="285"/>
      <c r="W63" s="307">
        <v>450</v>
      </c>
      <c r="X63" s="22"/>
    </row>
    <row r="64" spans="1:35" ht="18" customHeight="1" thickBot="1" x14ac:dyDescent="0.3">
      <c r="A64" s="6"/>
      <c r="B64" s="11"/>
      <c r="C64" s="13"/>
      <c r="D64" s="306"/>
      <c r="E64" s="329"/>
      <c r="F64" s="330"/>
      <c r="G64" s="330"/>
      <c r="H64" s="331"/>
      <c r="I64" s="137"/>
      <c r="J64" s="342" t="s">
        <v>46</v>
      </c>
      <c r="K64" s="322"/>
      <c r="L64" s="290"/>
      <c r="M64" s="286"/>
      <c r="N64" s="286"/>
      <c r="O64" s="286"/>
      <c r="P64" s="310"/>
      <c r="Q64" s="286"/>
      <c r="R64" s="286"/>
      <c r="S64" s="310"/>
      <c r="T64" s="286"/>
      <c r="U64" s="286"/>
      <c r="V64" s="286"/>
      <c r="W64" s="308"/>
      <c r="X64" s="35"/>
    </row>
    <row r="65" spans="1:35" ht="35.25" customHeight="1" thickBot="1" x14ac:dyDescent="0.3">
      <c r="A65" s="6"/>
      <c r="B65" s="11"/>
      <c r="C65" s="13"/>
      <c r="D65" s="12"/>
      <c r="E65" s="318" t="s">
        <v>78</v>
      </c>
      <c r="F65" s="375" t="s">
        <v>90</v>
      </c>
      <c r="G65" s="283"/>
      <c r="H65" s="284"/>
      <c r="I65" s="16">
        <f>I66+I69</f>
        <v>0.04</v>
      </c>
      <c r="J65" s="294" t="s">
        <v>38</v>
      </c>
      <c r="K65" s="295"/>
      <c r="L65" s="295"/>
      <c r="M65" s="295"/>
      <c r="N65" s="295"/>
      <c r="O65" s="295"/>
      <c r="P65" s="295"/>
      <c r="Q65" s="295"/>
      <c r="R65" s="295"/>
      <c r="S65" s="295"/>
      <c r="T65" s="295"/>
      <c r="U65" s="295"/>
      <c r="V65" s="295"/>
      <c r="W65" s="296"/>
      <c r="X65" s="100">
        <v>10000</v>
      </c>
      <c r="Z65" s="237" t="s">
        <v>168</v>
      </c>
      <c r="AA65" s="238" t="s">
        <v>169</v>
      </c>
      <c r="AB65" s="238" t="s">
        <v>170</v>
      </c>
    </row>
    <row r="66" spans="1:35" ht="28.5" customHeight="1" thickBot="1" x14ac:dyDescent="0.3">
      <c r="A66" s="6"/>
      <c r="B66" s="11" t="s">
        <v>152</v>
      </c>
      <c r="C66" s="13"/>
      <c r="D66" s="13"/>
      <c r="E66" s="334"/>
      <c r="F66" s="26" t="s">
        <v>79</v>
      </c>
      <c r="G66" s="365" t="s">
        <v>80</v>
      </c>
      <c r="H66" s="377"/>
      <c r="I66" s="138">
        <v>0.01</v>
      </c>
      <c r="J66" s="65">
        <v>2</v>
      </c>
      <c r="K66" s="39" t="s">
        <v>91</v>
      </c>
      <c r="L66" s="27"/>
      <c r="M66" s="72"/>
      <c r="N66" s="92"/>
      <c r="O66" s="92"/>
      <c r="P66" s="92"/>
      <c r="Q66" s="92"/>
      <c r="R66" s="92"/>
      <c r="S66" s="92"/>
      <c r="T66" s="92"/>
      <c r="U66" s="92"/>
      <c r="V66" s="92"/>
      <c r="W66" s="99"/>
      <c r="X66" s="101"/>
      <c r="Z66" s="239" t="s">
        <v>14</v>
      </c>
      <c r="AA66" s="240" t="s">
        <v>14</v>
      </c>
      <c r="AB66" s="240" t="s">
        <v>14</v>
      </c>
    </row>
    <row r="67" spans="1:35" ht="32.25" customHeight="1" thickBot="1" x14ac:dyDescent="0.3">
      <c r="A67" s="43"/>
      <c r="B67" s="44"/>
      <c r="C67" s="45"/>
      <c r="D67" s="45"/>
      <c r="E67" s="46"/>
      <c r="F67" s="47"/>
      <c r="G67" s="48"/>
      <c r="H67" s="130" t="s">
        <v>113</v>
      </c>
      <c r="I67" s="136">
        <f>SUM(L67:W67)</f>
        <v>6.0000000000000001E-3</v>
      </c>
      <c r="J67" s="84">
        <v>2</v>
      </c>
      <c r="K67" s="132" t="s">
        <v>114</v>
      </c>
      <c r="L67" s="174"/>
      <c r="M67" s="70"/>
      <c r="N67" s="70"/>
      <c r="O67" s="70"/>
      <c r="P67" s="70">
        <v>3.0000000000000001E-3</v>
      </c>
      <c r="Q67" s="70"/>
      <c r="R67" s="70"/>
      <c r="S67" s="70"/>
      <c r="T67" s="70"/>
      <c r="U67" s="70"/>
      <c r="V67" s="70"/>
      <c r="W67" s="71">
        <v>3.0000000000000001E-3</v>
      </c>
      <c r="X67" s="54"/>
      <c r="Y67" s="55"/>
      <c r="Z67" s="241"/>
      <c r="AA67" s="242" t="e">
        <v>#DIV/0!</v>
      </c>
      <c r="AB67" s="243"/>
      <c r="AC67" s="55"/>
      <c r="AD67" s="55"/>
      <c r="AE67" s="55"/>
      <c r="AF67" s="55"/>
      <c r="AG67" s="55"/>
      <c r="AH67" s="55"/>
      <c r="AI67" s="55"/>
    </row>
    <row r="68" spans="1:35" ht="32.25" customHeight="1" thickBot="1" x14ac:dyDescent="0.3">
      <c r="A68" s="43"/>
      <c r="B68" s="44"/>
      <c r="C68" s="45"/>
      <c r="D68" s="45"/>
      <c r="E68" s="46"/>
      <c r="F68" s="47"/>
      <c r="G68" s="48"/>
      <c r="H68" s="130" t="s">
        <v>135</v>
      </c>
      <c r="I68" s="136">
        <f>SUM(L68:W68)</f>
        <v>6.0000000000000001E-3</v>
      </c>
      <c r="J68" s="84">
        <v>1</v>
      </c>
      <c r="K68" s="69" t="s">
        <v>144</v>
      </c>
      <c r="L68" s="174"/>
      <c r="M68" s="70"/>
      <c r="N68" s="70"/>
      <c r="O68" s="70"/>
      <c r="P68" s="70"/>
      <c r="Q68" s="70"/>
      <c r="R68" s="70"/>
      <c r="S68" s="70"/>
      <c r="T68" s="70"/>
      <c r="U68" s="70">
        <v>6.0000000000000001E-3</v>
      </c>
      <c r="V68" s="70"/>
      <c r="W68" s="71"/>
      <c r="X68" s="54"/>
      <c r="Y68" s="55"/>
      <c r="Z68" s="241"/>
      <c r="AA68" s="242" t="e">
        <v>#DIV/0!</v>
      </c>
      <c r="AB68" s="243"/>
      <c r="AC68" s="55"/>
      <c r="AD68" s="55"/>
      <c r="AE68" s="55"/>
      <c r="AF68" s="55"/>
      <c r="AG68" s="55"/>
      <c r="AH68" s="55"/>
      <c r="AI68" s="55"/>
    </row>
    <row r="69" spans="1:35" ht="34.5" customHeight="1" thickBot="1" x14ac:dyDescent="0.3">
      <c r="A69" s="6"/>
      <c r="B69" s="11" t="s">
        <v>155</v>
      </c>
      <c r="C69" s="13"/>
      <c r="D69" s="13"/>
      <c r="E69" s="46"/>
      <c r="F69" s="116" t="s">
        <v>83</v>
      </c>
      <c r="G69" s="373" t="s">
        <v>92</v>
      </c>
      <c r="H69" s="374"/>
      <c r="I69" s="139">
        <f>I70+I71</f>
        <v>0.03</v>
      </c>
      <c r="J69" s="117">
        <v>2</v>
      </c>
      <c r="K69" s="123" t="s">
        <v>84</v>
      </c>
      <c r="L69" s="176"/>
      <c r="M69" s="124"/>
      <c r="N69" s="125"/>
      <c r="O69" s="125"/>
      <c r="P69" s="125"/>
      <c r="Q69" s="125"/>
      <c r="R69" s="125"/>
      <c r="S69" s="215">
        <v>1.2500000000000001E-2</v>
      </c>
      <c r="T69" s="125"/>
      <c r="U69" s="125"/>
      <c r="V69" s="215">
        <v>1.2500000000000001E-2</v>
      </c>
      <c r="W69" s="126"/>
      <c r="X69" s="103"/>
      <c r="Z69" s="239" t="s">
        <v>14</v>
      </c>
      <c r="AA69" s="240" t="s">
        <v>14</v>
      </c>
      <c r="AB69" s="240" t="s">
        <v>14</v>
      </c>
    </row>
    <row r="70" spans="1:35" ht="29.25" customHeight="1" thickBot="1" x14ac:dyDescent="0.3">
      <c r="A70" s="43"/>
      <c r="B70" s="44"/>
      <c r="C70" s="45"/>
      <c r="D70" s="45"/>
      <c r="E70" s="122"/>
      <c r="F70" s="66"/>
      <c r="G70" s="48"/>
      <c r="H70" s="49" t="s">
        <v>101</v>
      </c>
      <c r="I70" s="136">
        <f>SUM(L70:W70)</f>
        <v>1.4999999999999999E-2</v>
      </c>
      <c r="J70" s="84">
        <v>1</v>
      </c>
      <c r="K70" s="132" t="s">
        <v>115</v>
      </c>
      <c r="L70" s="180"/>
      <c r="M70" s="80"/>
      <c r="N70" s="80"/>
      <c r="O70" s="80"/>
      <c r="P70" s="80"/>
      <c r="Q70" s="80"/>
      <c r="R70" s="80"/>
      <c r="S70" s="80"/>
      <c r="T70" s="80"/>
      <c r="U70" s="80"/>
      <c r="V70" s="80">
        <v>1.4999999999999999E-2</v>
      </c>
      <c r="W70" s="81"/>
      <c r="X70" s="54"/>
      <c r="Y70" s="55"/>
      <c r="Z70" s="241"/>
      <c r="AA70" s="242" t="e">
        <v>#DIV/0!</v>
      </c>
      <c r="AB70" s="243"/>
      <c r="AC70" s="55"/>
      <c r="AD70" s="55"/>
      <c r="AE70" s="55"/>
      <c r="AF70" s="55"/>
      <c r="AG70" s="55"/>
      <c r="AH70" s="55"/>
      <c r="AI70" s="55"/>
    </row>
    <row r="71" spans="1:35" ht="29.25" customHeight="1" thickBot="1" x14ac:dyDescent="0.3">
      <c r="A71" s="43"/>
      <c r="B71" s="44" t="s">
        <v>157</v>
      </c>
      <c r="C71" s="45"/>
      <c r="D71" s="45"/>
      <c r="E71" s="122"/>
      <c r="F71" s="66"/>
      <c r="G71" s="48"/>
      <c r="H71" s="49" t="s">
        <v>102</v>
      </c>
      <c r="I71" s="136">
        <f>SUM(L71:W71)</f>
        <v>1.4999999999999999E-2</v>
      </c>
      <c r="J71" s="84">
        <v>1</v>
      </c>
      <c r="K71" s="132" t="s">
        <v>115</v>
      </c>
      <c r="L71" s="180"/>
      <c r="M71" s="80"/>
      <c r="N71" s="80"/>
      <c r="O71" s="80"/>
      <c r="P71" s="80"/>
      <c r="Q71" s="80"/>
      <c r="R71" s="80"/>
      <c r="S71" s="182"/>
      <c r="T71" s="80"/>
      <c r="U71" s="80"/>
      <c r="V71" s="80"/>
      <c r="W71" s="81">
        <v>1.4999999999999999E-2</v>
      </c>
      <c r="X71" s="54"/>
      <c r="Y71" s="55"/>
      <c r="Z71" s="241"/>
      <c r="AA71" s="242" t="e">
        <v>#DIV/0!</v>
      </c>
      <c r="AB71" s="243"/>
      <c r="AC71" s="55"/>
      <c r="AD71" s="55"/>
      <c r="AE71" s="55"/>
      <c r="AF71" s="55"/>
      <c r="AG71" s="55"/>
      <c r="AH71" s="55"/>
      <c r="AI71" s="55"/>
    </row>
    <row r="72" spans="1:35" ht="35.25" customHeight="1" thickBot="1" x14ac:dyDescent="0.3">
      <c r="A72" s="6"/>
      <c r="B72" s="11"/>
      <c r="C72" s="13"/>
      <c r="D72" s="13"/>
      <c r="E72" s="304" t="s">
        <v>85</v>
      </c>
      <c r="F72" s="372" t="s">
        <v>86</v>
      </c>
      <c r="G72" s="345"/>
      <c r="H72" s="345"/>
      <c r="I72" s="140">
        <f>I73+I77</f>
        <v>3.6299999999999999E-2</v>
      </c>
      <c r="J72" s="368" t="s">
        <v>93</v>
      </c>
      <c r="K72" s="345"/>
      <c r="L72" s="345"/>
      <c r="M72" s="345"/>
      <c r="N72" s="345"/>
      <c r="O72" s="345"/>
      <c r="P72" s="345"/>
      <c r="Q72" s="345"/>
      <c r="R72" s="345"/>
      <c r="S72" s="345"/>
      <c r="T72" s="345"/>
      <c r="U72" s="345"/>
      <c r="V72" s="345"/>
      <c r="W72" s="346"/>
      <c r="X72" s="104">
        <v>20000</v>
      </c>
      <c r="Z72" s="237" t="s">
        <v>168</v>
      </c>
      <c r="AA72" s="238" t="s">
        <v>169</v>
      </c>
      <c r="AB72" s="238" t="s">
        <v>170</v>
      </c>
    </row>
    <row r="73" spans="1:35" ht="26.25" customHeight="1" thickBot="1" x14ac:dyDescent="0.3">
      <c r="A73" s="77"/>
      <c r="B73" s="11"/>
      <c r="C73" s="13"/>
      <c r="D73" s="13"/>
      <c r="E73" s="339"/>
      <c r="F73" s="18" t="s">
        <v>87</v>
      </c>
      <c r="G73" s="361" t="s">
        <v>116</v>
      </c>
      <c r="H73" s="362"/>
      <c r="I73" s="141">
        <f>SUM(I74:I76)</f>
        <v>2.63E-2</v>
      </c>
      <c r="J73" s="42">
        <v>3</v>
      </c>
      <c r="K73" s="129" t="s">
        <v>51</v>
      </c>
      <c r="L73" s="177"/>
      <c r="M73" s="78"/>
      <c r="N73" s="78"/>
      <c r="O73" s="78"/>
      <c r="P73" s="78">
        <v>6.0000000000000001E-3</v>
      </c>
      <c r="Q73" s="78"/>
      <c r="R73" s="78"/>
      <c r="S73" s="78">
        <v>6.0000000000000001E-3</v>
      </c>
      <c r="T73" s="78"/>
      <c r="U73" s="78"/>
      <c r="V73" s="78"/>
      <c r="W73" s="98">
        <v>8.0000000000000002E-3</v>
      </c>
      <c r="X73" s="101"/>
      <c r="Z73" s="248" t="s">
        <v>14</v>
      </c>
      <c r="AA73" s="240" t="s">
        <v>14</v>
      </c>
      <c r="AB73" s="240" t="s">
        <v>14</v>
      </c>
    </row>
    <row r="74" spans="1:35" ht="26.25" customHeight="1" thickBot="1" x14ac:dyDescent="0.3">
      <c r="A74" s="112"/>
      <c r="B74" s="11" t="s">
        <v>149</v>
      </c>
      <c r="C74" s="90"/>
      <c r="D74" s="90"/>
      <c r="E74" s="305"/>
      <c r="F74" s="91"/>
      <c r="G74" s="48"/>
      <c r="H74" s="49" t="s">
        <v>166</v>
      </c>
      <c r="I74" s="142">
        <f>SUM(L74:W74)</f>
        <v>0.01</v>
      </c>
      <c r="J74" s="85">
        <v>4</v>
      </c>
      <c r="K74" s="128" t="s">
        <v>82</v>
      </c>
      <c r="L74" s="181"/>
      <c r="M74" s="113"/>
      <c r="N74" s="113"/>
      <c r="O74" s="113"/>
      <c r="P74" s="148">
        <v>2.5000000000000001E-3</v>
      </c>
      <c r="Q74" s="113"/>
      <c r="R74" s="148">
        <v>2.5000000000000001E-3</v>
      </c>
      <c r="S74" s="113"/>
      <c r="T74" s="148">
        <v>2.5000000000000001E-3</v>
      </c>
      <c r="U74" s="113"/>
      <c r="V74" s="80"/>
      <c r="W74" s="148">
        <v>2.5000000000000001E-3</v>
      </c>
      <c r="X74" s="103"/>
      <c r="Z74" s="250"/>
      <c r="AA74" s="244" t="e">
        <v>#DIV/0!</v>
      </c>
      <c r="AB74" s="243"/>
    </row>
    <row r="75" spans="1:35" ht="45.75" customHeight="1" thickBot="1" x14ac:dyDescent="0.3">
      <c r="A75" s="55"/>
      <c r="B75" s="44" t="s">
        <v>156</v>
      </c>
      <c r="C75" s="45"/>
      <c r="D75" s="45"/>
      <c r="E75" s="339"/>
      <c r="F75" s="66"/>
      <c r="G75" s="110"/>
      <c r="H75" s="49" t="s">
        <v>167</v>
      </c>
      <c r="I75" s="146">
        <f>SUM(L75:W75)</f>
        <v>9.7999999999999997E-3</v>
      </c>
      <c r="J75" s="84">
        <v>14</v>
      </c>
      <c r="K75" s="128" t="s">
        <v>82</v>
      </c>
      <c r="L75" s="180"/>
      <c r="M75" s="148"/>
      <c r="N75" s="148">
        <v>6.9999999999999999E-4</v>
      </c>
      <c r="O75" s="148">
        <v>6.9999999999999999E-4</v>
      </c>
      <c r="P75" s="148">
        <v>6.9999999999999999E-4</v>
      </c>
      <c r="Q75" s="148">
        <v>1.4E-3</v>
      </c>
      <c r="R75" s="148">
        <v>1.4E-3</v>
      </c>
      <c r="S75" s="148">
        <v>1.4E-3</v>
      </c>
      <c r="T75" s="148">
        <v>1.4E-3</v>
      </c>
      <c r="U75" s="148">
        <v>1.4E-3</v>
      </c>
      <c r="V75" s="148">
        <v>6.9999999999999999E-4</v>
      </c>
      <c r="W75" s="148"/>
      <c r="X75" s="102"/>
      <c r="Y75" s="79"/>
      <c r="Z75" s="249"/>
      <c r="AA75" s="255" t="e">
        <f>N75/Z75</f>
        <v>#DIV/0!</v>
      </c>
      <c r="AB75" s="254"/>
      <c r="AC75" s="55"/>
      <c r="AD75" s="55"/>
      <c r="AE75" s="55"/>
      <c r="AF75" s="55"/>
      <c r="AG75" s="55"/>
      <c r="AH75" s="55"/>
      <c r="AI75" s="55"/>
    </row>
    <row r="76" spans="1:35" ht="45.75" customHeight="1" thickBot="1" x14ac:dyDescent="0.3">
      <c r="A76" s="55"/>
      <c r="B76" s="93"/>
      <c r="C76" s="94"/>
      <c r="D76" s="94"/>
      <c r="E76" s="305"/>
      <c r="F76" s="224"/>
      <c r="G76" s="110"/>
      <c r="H76" s="49" t="s">
        <v>165</v>
      </c>
      <c r="I76" s="146">
        <f>SUM(L76:W76)</f>
        <v>6.5000000000000023E-3</v>
      </c>
      <c r="J76" s="225">
        <v>30</v>
      </c>
      <c r="K76" s="128" t="s">
        <v>82</v>
      </c>
      <c r="L76" s="226">
        <v>5.0000000000000001E-4</v>
      </c>
      <c r="M76" s="226">
        <v>7.5000000000000002E-4</v>
      </c>
      <c r="N76" s="226">
        <v>7.5000000000000002E-4</v>
      </c>
      <c r="O76" s="226">
        <v>7.5000000000000002E-4</v>
      </c>
      <c r="P76" s="226">
        <v>7.5000000000000002E-4</v>
      </c>
      <c r="Q76" s="226">
        <v>5.0000000000000001E-4</v>
      </c>
      <c r="R76" s="226">
        <v>5.0000000000000001E-4</v>
      </c>
      <c r="S76" s="226">
        <v>5.0000000000000001E-4</v>
      </c>
      <c r="T76" s="226">
        <v>5.0000000000000001E-4</v>
      </c>
      <c r="U76" s="226">
        <v>5.0000000000000001E-4</v>
      </c>
      <c r="V76" s="226">
        <v>5.0000000000000001E-4</v>
      </c>
      <c r="W76" s="227"/>
      <c r="X76" s="102"/>
      <c r="Y76" s="79"/>
      <c r="Z76" s="271">
        <v>5.0000000000000001E-4</v>
      </c>
      <c r="AA76" s="255">
        <f>L76/Z76</f>
        <v>1</v>
      </c>
      <c r="AB76" s="277" t="s">
        <v>182</v>
      </c>
      <c r="AC76" s="55"/>
      <c r="AD76" s="55"/>
      <c r="AE76" s="55"/>
      <c r="AF76" s="55"/>
      <c r="AG76" s="55"/>
      <c r="AH76" s="55"/>
      <c r="AI76" s="55"/>
    </row>
    <row r="77" spans="1:35" ht="33" customHeight="1" thickBot="1" x14ac:dyDescent="0.3">
      <c r="A77" s="5"/>
      <c r="B77" s="11"/>
      <c r="C77" s="13"/>
      <c r="D77" s="13"/>
      <c r="E77" s="339"/>
      <c r="F77" s="95" t="s">
        <v>88</v>
      </c>
      <c r="G77" s="361" t="s">
        <v>117</v>
      </c>
      <c r="H77" s="362"/>
      <c r="I77" s="141">
        <f>SUM(L77:W77)</f>
        <v>0.01</v>
      </c>
      <c r="J77" s="42">
        <v>3</v>
      </c>
      <c r="K77" s="129" t="s">
        <v>51</v>
      </c>
      <c r="L77" s="177"/>
      <c r="M77" s="78"/>
      <c r="N77" s="78"/>
      <c r="O77" s="78"/>
      <c r="P77" s="78">
        <v>2.5000000000000001E-3</v>
      </c>
      <c r="Q77" s="78"/>
      <c r="R77" s="78"/>
      <c r="S77" s="78">
        <v>2.5000000000000001E-3</v>
      </c>
      <c r="T77" s="78"/>
      <c r="U77" s="78"/>
      <c r="V77" s="78"/>
      <c r="W77" s="98">
        <v>5.0000000000000001E-3</v>
      </c>
      <c r="X77" s="103"/>
      <c r="Y77" s="79"/>
      <c r="Z77" s="246" t="s">
        <v>14</v>
      </c>
      <c r="AA77" s="240" t="s">
        <v>14</v>
      </c>
      <c r="AB77" s="240" t="s">
        <v>14</v>
      </c>
    </row>
    <row r="78" spans="1:35" ht="30.75" customHeight="1" thickBot="1" x14ac:dyDescent="0.3">
      <c r="A78" s="55"/>
      <c r="B78" s="44"/>
      <c r="C78" s="45"/>
      <c r="D78" s="45"/>
      <c r="E78" s="339"/>
      <c r="F78" s="96"/>
      <c r="G78" s="48"/>
      <c r="H78" s="130" t="s">
        <v>96</v>
      </c>
      <c r="I78" s="146">
        <f>SUM(L78:W78)</f>
        <v>2E-3</v>
      </c>
      <c r="J78" s="144">
        <v>1</v>
      </c>
      <c r="K78" s="128" t="s">
        <v>100</v>
      </c>
      <c r="L78" s="180"/>
      <c r="M78" s="113"/>
      <c r="N78" s="113"/>
      <c r="O78" s="113"/>
      <c r="P78" s="80">
        <v>1E-3</v>
      </c>
      <c r="Q78" s="113"/>
      <c r="R78" s="113"/>
      <c r="S78" s="113"/>
      <c r="T78" s="113"/>
      <c r="U78" s="80"/>
      <c r="V78" s="80"/>
      <c r="W78" s="80">
        <v>1E-3</v>
      </c>
      <c r="X78" s="105"/>
      <c r="Y78" s="79"/>
      <c r="Z78" s="241"/>
      <c r="AA78" s="242" t="e">
        <v>#DIV/0!</v>
      </c>
      <c r="AB78" s="243"/>
      <c r="AC78" s="55"/>
      <c r="AD78" s="55"/>
      <c r="AE78" s="55"/>
      <c r="AF78" s="55"/>
      <c r="AG78" s="55"/>
      <c r="AH78" s="55"/>
      <c r="AI78" s="55"/>
    </row>
    <row r="79" spans="1:35" ht="42" customHeight="1" thickBot="1" x14ac:dyDescent="0.3">
      <c r="A79" s="55"/>
      <c r="B79" s="93"/>
      <c r="C79" s="94"/>
      <c r="D79" s="94"/>
      <c r="E79" s="305"/>
      <c r="F79" s="97"/>
      <c r="G79" s="48"/>
      <c r="H79" s="130" t="s">
        <v>98</v>
      </c>
      <c r="I79" s="146">
        <f t="shared" ref="I79:I82" si="3">SUM(L79:W79)</f>
        <v>2E-3</v>
      </c>
      <c r="J79" s="145">
        <v>1</v>
      </c>
      <c r="K79" s="128" t="s">
        <v>100</v>
      </c>
      <c r="L79" s="180"/>
      <c r="M79" s="80"/>
      <c r="N79" s="80"/>
      <c r="O79" s="80"/>
      <c r="P79" s="80"/>
      <c r="Q79" s="80"/>
      <c r="R79" s="80"/>
      <c r="S79" s="80">
        <v>2E-3</v>
      </c>
      <c r="T79" s="80"/>
      <c r="U79" s="80"/>
      <c r="V79" s="80"/>
      <c r="W79" s="81"/>
      <c r="X79" s="105"/>
      <c r="Y79" s="79"/>
      <c r="Z79" s="241"/>
      <c r="AA79" s="242" t="e">
        <v>#DIV/0!</v>
      </c>
      <c r="AB79" s="243"/>
      <c r="AC79" s="55"/>
      <c r="AD79" s="55"/>
      <c r="AE79" s="55"/>
      <c r="AF79" s="55"/>
      <c r="AG79" s="55"/>
      <c r="AH79" s="55"/>
      <c r="AI79" s="55"/>
    </row>
    <row r="80" spans="1:35" ht="47.25" customHeight="1" thickBot="1" x14ac:dyDescent="0.3">
      <c r="A80" s="55"/>
      <c r="B80" s="93"/>
      <c r="C80" s="94"/>
      <c r="D80" s="94"/>
      <c r="E80" s="305"/>
      <c r="F80" s="97"/>
      <c r="G80" s="48"/>
      <c r="H80" s="130" t="s">
        <v>97</v>
      </c>
      <c r="I80" s="146">
        <f t="shared" si="3"/>
        <v>2E-3</v>
      </c>
      <c r="J80" s="145">
        <v>2</v>
      </c>
      <c r="K80" s="128" t="s">
        <v>100</v>
      </c>
      <c r="L80" s="180"/>
      <c r="M80" s="80"/>
      <c r="N80" s="80"/>
      <c r="O80" s="80"/>
      <c r="P80" s="80"/>
      <c r="Q80" s="80">
        <v>1E-3</v>
      </c>
      <c r="R80" s="80"/>
      <c r="S80" s="80"/>
      <c r="T80" s="80">
        <v>1E-3</v>
      </c>
      <c r="U80" s="80"/>
      <c r="V80" s="80"/>
      <c r="W80" s="81"/>
      <c r="X80" s="105"/>
      <c r="Y80" s="79"/>
      <c r="Z80" s="241"/>
      <c r="AA80" s="242" t="e">
        <v>#DIV/0!</v>
      </c>
      <c r="AB80" s="243"/>
      <c r="AC80" s="55"/>
      <c r="AD80" s="55"/>
      <c r="AE80" s="55"/>
      <c r="AF80" s="55"/>
      <c r="AG80" s="55"/>
      <c r="AH80" s="55"/>
      <c r="AI80" s="55"/>
    </row>
    <row r="81" spans="1:35" ht="31.5" customHeight="1" thickBot="1" x14ac:dyDescent="0.3">
      <c r="A81" s="55"/>
      <c r="B81" s="93" t="s">
        <v>149</v>
      </c>
      <c r="C81" s="94"/>
      <c r="D81" s="94"/>
      <c r="E81" s="305"/>
      <c r="F81" s="97"/>
      <c r="G81" s="48"/>
      <c r="H81" s="130" t="s">
        <v>118</v>
      </c>
      <c r="I81" s="146">
        <f t="shared" si="3"/>
        <v>1.8E-3</v>
      </c>
      <c r="J81" s="145">
        <v>1</v>
      </c>
      <c r="K81" s="128" t="s">
        <v>100</v>
      </c>
      <c r="L81" s="180"/>
      <c r="M81" s="80">
        <v>5.9999999999999995E-4</v>
      </c>
      <c r="N81" s="80"/>
      <c r="O81" s="80"/>
      <c r="P81" s="80"/>
      <c r="Q81" s="80">
        <v>5.9999999999999995E-4</v>
      </c>
      <c r="R81" s="80"/>
      <c r="S81" s="80"/>
      <c r="T81" s="80"/>
      <c r="U81" s="80">
        <v>5.9999999999999995E-4</v>
      </c>
      <c r="V81" s="80"/>
      <c r="W81" s="81"/>
      <c r="X81" s="105"/>
      <c r="Y81" s="79"/>
      <c r="Z81" s="241"/>
      <c r="AA81" s="242" t="e">
        <v>#DIV/0!</v>
      </c>
      <c r="AB81" s="243"/>
      <c r="AC81" s="55"/>
      <c r="AD81" s="55"/>
      <c r="AE81" s="55"/>
      <c r="AF81" s="55"/>
      <c r="AG81" s="55"/>
      <c r="AH81" s="55"/>
      <c r="AI81" s="55"/>
    </row>
    <row r="82" spans="1:35" ht="51" customHeight="1" thickBot="1" x14ac:dyDescent="0.3">
      <c r="A82" s="55"/>
      <c r="B82" s="93" t="s">
        <v>149</v>
      </c>
      <c r="C82" s="94"/>
      <c r="D82" s="94"/>
      <c r="E82" s="305"/>
      <c r="F82" s="97"/>
      <c r="G82" s="143"/>
      <c r="H82" s="130" t="s">
        <v>99</v>
      </c>
      <c r="I82" s="146">
        <f t="shared" si="3"/>
        <v>2E-3</v>
      </c>
      <c r="J82" s="145">
        <v>1</v>
      </c>
      <c r="K82" s="128" t="s">
        <v>100</v>
      </c>
      <c r="L82" s="180"/>
      <c r="M82" s="80"/>
      <c r="N82" s="80"/>
      <c r="O82" s="80"/>
      <c r="P82" s="80"/>
      <c r="Q82" s="80"/>
      <c r="R82" s="80"/>
      <c r="S82" s="80"/>
      <c r="T82" s="80"/>
      <c r="U82" s="80"/>
      <c r="V82" s="80">
        <v>2E-3</v>
      </c>
      <c r="W82" s="218"/>
      <c r="X82" s="219"/>
      <c r="Y82" s="79"/>
      <c r="Z82" s="241"/>
      <c r="AA82" s="242" t="e">
        <v>#DIV/0!</v>
      </c>
      <c r="AB82" s="243"/>
      <c r="AC82" s="55"/>
      <c r="AD82" s="55"/>
      <c r="AE82" s="55"/>
      <c r="AF82" s="55"/>
      <c r="AG82" s="55"/>
      <c r="AH82" s="55"/>
      <c r="AI82" s="55"/>
    </row>
    <row r="83" spans="1:35" ht="15.75" customHeight="1" x14ac:dyDescent="0.25"/>
    <row r="84" spans="1:35" ht="15.75" customHeight="1" x14ac:dyDescent="0.25">
      <c r="L84" s="82">
        <f>L82+L81+L80+L79+L78+L76+L76+L75+L74+L71+L70+L68+L67+L59+L58+L57+L54+L53+L47+L46+L44+L43+L36+L35+L34+L31+L30+L24+L22+L21+L19+L18+L17</f>
        <v>3.1E-2</v>
      </c>
      <c r="M84" s="82">
        <f t="shared" ref="M84:W84" si="4">M82+M81+M80+M79+M78+M76+M76+M75+M74+M71+M70+M68+M67+M59+M58+M57+M54+M53+M47+M46+M44+M43+M36+M35+M34+M31+M30+M24+M22+M21+M19+M18+M17</f>
        <v>4.7259999999999996E-2</v>
      </c>
      <c r="N84" s="82">
        <f t="shared" si="4"/>
        <v>8.72E-2</v>
      </c>
      <c r="O84" s="82">
        <f t="shared" si="4"/>
        <v>7.7200000000000005E-2</v>
      </c>
      <c r="P84" s="82">
        <f t="shared" si="4"/>
        <v>7.1359999999999993E-2</v>
      </c>
      <c r="Q84" s="82">
        <f t="shared" si="4"/>
        <v>5.5660000000000008E-2</v>
      </c>
      <c r="R84" s="82">
        <f t="shared" si="4"/>
        <v>6.1560000000000004E-2</v>
      </c>
      <c r="S84" s="82">
        <f t="shared" si="4"/>
        <v>7.6899999999999996E-2</v>
      </c>
      <c r="T84" s="82">
        <f t="shared" si="4"/>
        <v>4.4400000000000002E-2</v>
      </c>
      <c r="U84" s="82">
        <f>U82+U81+U80+U79+U78+U76+U76+U75+U74+U71+U70+U68+U67+U59+U58+U57+U54+U53+U47+U46+U44+U43+U36+U35+U34+U31+U30+U24+U22+U21+U19+U18+U17</f>
        <v>0.10066</v>
      </c>
      <c r="V84" s="82">
        <f t="shared" si="4"/>
        <v>5.7860000000000002E-2</v>
      </c>
      <c r="W84" s="82">
        <f t="shared" si="4"/>
        <v>6.3500000000000001E-2</v>
      </c>
      <c r="X84" s="82"/>
    </row>
    <row r="85" spans="1:35" ht="15.75" customHeight="1" x14ac:dyDescent="0.25">
      <c r="L85" s="82"/>
    </row>
    <row r="86" spans="1:35" ht="15.75" customHeight="1" x14ac:dyDescent="0.25">
      <c r="L86" s="82"/>
    </row>
    <row r="87" spans="1:35" ht="15.75" customHeight="1" x14ac:dyDescent="0.25"/>
    <row r="88" spans="1:35" ht="15.75" customHeight="1" x14ac:dyDescent="0.25"/>
    <row r="89" spans="1:35" ht="15.75" customHeight="1" x14ac:dyDescent="0.25"/>
    <row r="90" spans="1:35" ht="15.75" customHeight="1" x14ac:dyDescent="0.25"/>
    <row r="91" spans="1:35" ht="15.75" customHeight="1" x14ac:dyDescent="0.25"/>
    <row r="92" spans="1:35" ht="15.75" customHeight="1" x14ac:dyDescent="0.25"/>
    <row r="93" spans="1:35" ht="15.75" customHeight="1" x14ac:dyDescent="0.25"/>
    <row r="94" spans="1:35" ht="15.75" customHeight="1" x14ac:dyDescent="0.25"/>
    <row r="95" spans="1:35" ht="15.75" customHeight="1" x14ac:dyDescent="0.25"/>
    <row r="96" spans="1:35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  <row r="1005" ht="15.75" customHeight="1" x14ac:dyDescent="0.25"/>
    <row r="1006" ht="15.75" customHeight="1" x14ac:dyDescent="0.25"/>
    <row r="1007" ht="15.75" customHeight="1" x14ac:dyDescent="0.25"/>
    <row r="1008" ht="15.75" customHeight="1" x14ac:dyDescent="0.25"/>
    <row r="1009" ht="15.75" customHeight="1" x14ac:dyDescent="0.25"/>
    <row r="1010" ht="15.75" customHeight="1" x14ac:dyDescent="0.25"/>
    <row r="1011" ht="15.75" customHeight="1" x14ac:dyDescent="0.25"/>
    <row r="1012" ht="15.75" customHeight="1" x14ac:dyDescent="0.25"/>
    <row r="1013" ht="15.75" customHeight="1" x14ac:dyDescent="0.25"/>
    <row r="1014" ht="15.75" customHeight="1" x14ac:dyDescent="0.25"/>
    <row r="1015" ht="15.75" customHeight="1" x14ac:dyDescent="0.25"/>
    <row r="1016" ht="15.75" customHeight="1" x14ac:dyDescent="0.25"/>
    <row r="1017" ht="15.75" customHeight="1" x14ac:dyDescent="0.25"/>
    <row r="1018" ht="15.75" customHeight="1" x14ac:dyDescent="0.25"/>
    <row r="1019" ht="15.75" customHeight="1" x14ac:dyDescent="0.25"/>
    <row r="1020" ht="15.75" customHeight="1" x14ac:dyDescent="0.25"/>
    <row r="1021" ht="15.75" customHeight="1" x14ac:dyDescent="0.25"/>
    <row r="1022" ht="15.75" customHeight="1" x14ac:dyDescent="0.25"/>
  </sheetData>
  <mergeCells count="157">
    <mergeCell ref="G69:H69"/>
    <mergeCell ref="E72:E82"/>
    <mergeCell ref="F72:H72"/>
    <mergeCell ref="J72:W72"/>
    <mergeCell ref="G73:H73"/>
    <mergeCell ref="G77:H77"/>
    <mergeCell ref="T63:T64"/>
    <mergeCell ref="U63:U64"/>
    <mergeCell ref="V63:V64"/>
    <mergeCell ref="W63:W64"/>
    <mergeCell ref="J64:K64"/>
    <mergeCell ref="E65:E66"/>
    <mergeCell ref="F65:H65"/>
    <mergeCell ref="J65:W65"/>
    <mergeCell ref="G66:H66"/>
    <mergeCell ref="N63:N64"/>
    <mergeCell ref="O63:O64"/>
    <mergeCell ref="P63:P64"/>
    <mergeCell ref="Q63:Q64"/>
    <mergeCell ref="R63:R64"/>
    <mergeCell ref="S63:S64"/>
    <mergeCell ref="G56:H56"/>
    <mergeCell ref="C60:W60"/>
    <mergeCell ref="D61:W61"/>
    <mergeCell ref="D62:D64"/>
    <mergeCell ref="E62:H64"/>
    <mergeCell ref="I62:K62"/>
    <mergeCell ref="L62:W62"/>
    <mergeCell ref="I63:K63"/>
    <mergeCell ref="L63:L64"/>
    <mergeCell ref="M63:M64"/>
    <mergeCell ref="E51:E55"/>
    <mergeCell ref="F51:H51"/>
    <mergeCell ref="J51:W51"/>
    <mergeCell ref="G52:H52"/>
    <mergeCell ref="Q49:Q50"/>
    <mergeCell ref="R49:R50"/>
    <mergeCell ref="S49:S50"/>
    <mergeCell ref="T49:T50"/>
    <mergeCell ref="U49:U50"/>
    <mergeCell ref="V49:V50"/>
    <mergeCell ref="D48:D50"/>
    <mergeCell ref="E48:H50"/>
    <mergeCell ref="I48:K48"/>
    <mergeCell ref="L48:W48"/>
    <mergeCell ref="I49:K49"/>
    <mergeCell ref="L49:L50"/>
    <mergeCell ref="M49:M50"/>
    <mergeCell ref="N49:N50"/>
    <mergeCell ref="O49:O50"/>
    <mergeCell ref="P49:P50"/>
    <mergeCell ref="W49:W50"/>
    <mergeCell ref="J50:K50"/>
    <mergeCell ref="E41:E45"/>
    <mergeCell ref="F41:H41"/>
    <mergeCell ref="J41:W41"/>
    <mergeCell ref="G42:H42"/>
    <mergeCell ref="G45:H45"/>
    <mergeCell ref="Q39:Q40"/>
    <mergeCell ref="R39:R40"/>
    <mergeCell ref="S39:S40"/>
    <mergeCell ref="T39:T40"/>
    <mergeCell ref="U39:U40"/>
    <mergeCell ref="V39:V40"/>
    <mergeCell ref="D38:D40"/>
    <mergeCell ref="E38:H40"/>
    <mergeCell ref="I38:K38"/>
    <mergeCell ref="L38:W38"/>
    <mergeCell ref="I39:K39"/>
    <mergeCell ref="L39:L40"/>
    <mergeCell ref="M39:M40"/>
    <mergeCell ref="N39:N40"/>
    <mergeCell ref="O39:O40"/>
    <mergeCell ref="P39:P40"/>
    <mergeCell ref="W39:W40"/>
    <mergeCell ref="J40:K40"/>
    <mergeCell ref="E32:E33"/>
    <mergeCell ref="F32:H32"/>
    <mergeCell ref="J32:W32"/>
    <mergeCell ref="F33:F36"/>
    <mergeCell ref="G33:H33"/>
    <mergeCell ref="D37:W37"/>
    <mergeCell ref="V26:V27"/>
    <mergeCell ref="W26:W27"/>
    <mergeCell ref="J27:K27"/>
    <mergeCell ref="E28:E29"/>
    <mergeCell ref="F28:H28"/>
    <mergeCell ref="J28:W28"/>
    <mergeCell ref="G29:H29"/>
    <mergeCell ref="P26:P27"/>
    <mergeCell ref="Q26:Q27"/>
    <mergeCell ref="R26:R27"/>
    <mergeCell ref="S26:S27"/>
    <mergeCell ref="T26:T27"/>
    <mergeCell ref="U26:U27"/>
    <mergeCell ref="G23:H23"/>
    <mergeCell ref="D25:D27"/>
    <mergeCell ref="E25:H27"/>
    <mergeCell ref="I25:K25"/>
    <mergeCell ref="L25:W25"/>
    <mergeCell ref="I26:K26"/>
    <mergeCell ref="L26:L27"/>
    <mergeCell ref="M26:M27"/>
    <mergeCell ref="N26:N27"/>
    <mergeCell ref="O26:O27"/>
    <mergeCell ref="X6:X8"/>
    <mergeCell ref="L7:L8"/>
    <mergeCell ref="M7:M8"/>
    <mergeCell ref="N7:N8"/>
    <mergeCell ref="O7:O8"/>
    <mergeCell ref="P7:P8"/>
    <mergeCell ref="Q7:Q8"/>
    <mergeCell ref="E15:E20"/>
    <mergeCell ref="F15:H15"/>
    <mergeCell ref="J15:W15"/>
    <mergeCell ref="G16:H16"/>
    <mergeCell ref="G20:H20"/>
    <mergeCell ref="N13:N14"/>
    <mergeCell ref="O13:O14"/>
    <mergeCell ref="P13:P14"/>
    <mergeCell ref="Q13:Q14"/>
    <mergeCell ref="R13:R14"/>
    <mergeCell ref="S13:S14"/>
    <mergeCell ref="C10:W10"/>
    <mergeCell ref="X10:X14"/>
    <mergeCell ref="D11:W11"/>
    <mergeCell ref="D12:D14"/>
    <mergeCell ref="E12:H14"/>
    <mergeCell ref="I12:K12"/>
    <mergeCell ref="L12:W12"/>
    <mergeCell ref="I13:K13"/>
    <mergeCell ref="L13:L14"/>
    <mergeCell ref="M13:M14"/>
    <mergeCell ref="T13:T14"/>
    <mergeCell ref="U13:U14"/>
    <mergeCell ref="V13:V14"/>
    <mergeCell ref="W13:W14"/>
    <mergeCell ref="J14:K14"/>
    <mergeCell ref="B1:W1"/>
    <mergeCell ref="B6:B8"/>
    <mergeCell ref="C6:C8"/>
    <mergeCell ref="D6:D8"/>
    <mergeCell ref="E6:E8"/>
    <mergeCell ref="F6:H8"/>
    <mergeCell ref="I6:I8"/>
    <mergeCell ref="J6:J8"/>
    <mergeCell ref="K6:K8"/>
    <mergeCell ref="L6:N6"/>
    <mergeCell ref="R7:R8"/>
    <mergeCell ref="S7:S8"/>
    <mergeCell ref="T7:T8"/>
    <mergeCell ref="U7:U8"/>
    <mergeCell ref="V7:V8"/>
    <mergeCell ref="W7:W8"/>
    <mergeCell ref="O6:Q6"/>
    <mergeCell ref="R6:T6"/>
    <mergeCell ref="U6:W6"/>
  </mergeCells>
  <conditionalFormatting sqref="Y1:AI3">
    <cfRule type="containsText" dxfId="8" priority="1" stopIfTrue="1" operator="containsText" text="Planificación y Desarrollo">
      <formula>NOT(ISERROR(SEARCH(("Planificación y Desarrollo"),(Y1))))</formula>
    </cfRule>
  </conditionalFormatting>
  <conditionalFormatting sqref="A1:D2 A3 C3:D3">
    <cfRule type="containsText" dxfId="7" priority="2" stopIfTrue="1" operator="containsText" text="Planificación y Desarrollo">
      <formula>NOT(ISERROR(SEARCH(("Planificación y Desarrollo"),(A1))))</formula>
    </cfRule>
  </conditionalFormatting>
  <conditionalFormatting sqref="X1:X3">
    <cfRule type="containsText" dxfId="6" priority="3" stopIfTrue="1" operator="containsText" text="Planificación y Desarrollo">
      <formula>NOT(ISERROR(SEARCH(("Planificación y Desarrollo"),(X1))))</formula>
    </cfRule>
  </conditionalFormatting>
  <printOptions horizontalCentered="1"/>
  <pageMargins left="0" right="0" top="0" bottom="0" header="0" footer="0"/>
  <pageSetup scale="57" fitToHeight="0" orientation="landscape" r:id="rId1"/>
  <headerFooter>
    <oddFooter>&amp;RPage &amp;P</oddFooter>
  </headerFooter>
  <ignoredErrors>
    <ignoredError sqref="I45" formula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I1022"/>
  <sheetViews>
    <sheetView showGridLines="0" topLeftCell="A6" zoomScale="80" zoomScaleNormal="80" workbookViewId="0">
      <pane xSplit="8" ySplit="3" topLeftCell="I42" activePane="bottomRight" state="frozen"/>
      <selection activeCell="A6" sqref="A6"/>
      <selection pane="topRight" activeCell="I6" sqref="I6"/>
      <selection pane="bottomLeft" activeCell="A9" sqref="A9"/>
      <selection pane="bottomRight" activeCell="AB75" sqref="AB75"/>
    </sheetView>
  </sheetViews>
  <sheetFormatPr baseColWidth="10" defaultColWidth="14.42578125" defaultRowHeight="15" customHeight="1" x14ac:dyDescent="0.25"/>
  <cols>
    <col min="1" max="1" width="2.42578125" style="232" customWidth="1"/>
    <col min="2" max="2" width="8.7109375" style="232" customWidth="1"/>
    <col min="3" max="3" width="6.140625" style="232" customWidth="1"/>
    <col min="4" max="4" width="6.85546875" style="232" customWidth="1"/>
    <col min="5" max="5" width="8.7109375" style="232" customWidth="1"/>
    <col min="6" max="6" width="9.5703125" style="232" customWidth="1"/>
    <col min="7" max="7" width="4.28515625" style="232" customWidth="1"/>
    <col min="8" max="8" width="66.140625" style="232" bestFit="1" customWidth="1"/>
    <col min="9" max="9" width="8.7109375" style="232" customWidth="1"/>
    <col min="10" max="10" width="5.140625" style="232" customWidth="1"/>
    <col min="11" max="11" width="17.42578125" style="232" customWidth="1"/>
    <col min="12" max="12" width="9.42578125" style="169" hidden="1" customWidth="1"/>
    <col min="13" max="13" width="7.28515625" style="232" customWidth="1"/>
    <col min="14" max="14" width="9.42578125" style="232" hidden="1" customWidth="1"/>
    <col min="15" max="15" width="7.28515625" style="232" hidden="1" customWidth="1"/>
    <col min="16" max="16" width="10" style="232" hidden="1" customWidth="1"/>
    <col min="17" max="17" width="7" style="232" hidden="1" customWidth="1"/>
    <col min="18" max="18" width="7.28515625" style="232" hidden="1" customWidth="1"/>
    <col min="19" max="19" width="9.140625" style="232" hidden="1" customWidth="1"/>
    <col min="20" max="20" width="7.28515625" style="232" hidden="1" customWidth="1"/>
    <col min="21" max="21" width="7" style="232" hidden="1" customWidth="1"/>
    <col min="22" max="22" width="7.28515625" style="232" hidden="1" customWidth="1"/>
    <col min="23" max="23" width="9.140625" style="232" hidden="1" customWidth="1"/>
    <col min="24" max="24" width="13.28515625" style="232" customWidth="1"/>
    <col min="25" max="27" width="11.42578125" style="232" customWidth="1"/>
    <col min="28" max="28" width="84" style="232" customWidth="1"/>
    <col min="29" max="35" width="11.42578125" style="232" customWidth="1"/>
    <col min="36" max="16384" width="14.42578125" style="232"/>
  </cols>
  <sheetData>
    <row r="1" spans="1:35" ht="59.25" hidden="1" customHeight="1" x14ac:dyDescent="0.4">
      <c r="A1" s="1"/>
      <c r="B1" s="378" t="s">
        <v>94</v>
      </c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7"/>
      <c r="T1" s="327"/>
      <c r="U1" s="327"/>
      <c r="V1" s="327"/>
      <c r="W1" s="327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</row>
    <row r="2" spans="1:35" ht="22.5" hidden="1" customHeight="1" x14ac:dyDescent="0.4">
      <c r="A2" s="4"/>
      <c r="B2" s="2"/>
      <c r="C2" s="2"/>
      <c r="D2" s="2"/>
      <c r="E2" s="2"/>
      <c r="F2" s="2"/>
      <c r="G2" s="2"/>
      <c r="H2" s="2"/>
      <c r="I2" s="2"/>
      <c r="J2" s="2"/>
      <c r="K2" s="2"/>
      <c r="L2" s="168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</row>
    <row r="3" spans="1:35" ht="21.75" hidden="1" customHeight="1" x14ac:dyDescent="0.4">
      <c r="A3" s="4"/>
      <c r="B3" s="5" t="s">
        <v>0</v>
      </c>
      <c r="C3" s="2"/>
      <c r="D3" s="2"/>
      <c r="E3" s="2"/>
      <c r="F3" s="2"/>
      <c r="G3" s="2"/>
      <c r="H3" s="2"/>
      <c r="I3" s="2"/>
      <c r="J3" s="2"/>
      <c r="K3" s="2"/>
      <c r="L3" s="168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</row>
    <row r="4" spans="1:35" ht="17.25" hidden="1" customHeight="1" x14ac:dyDescent="0.25">
      <c r="A4" s="6"/>
      <c r="B4" s="5" t="s">
        <v>95</v>
      </c>
    </row>
    <row r="5" spans="1:35" ht="7.5" hidden="1" customHeight="1" x14ac:dyDescent="0.25">
      <c r="A5" s="6"/>
      <c r="B5" s="7"/>
    </row>
    <row r="6" spans="1:35" ht="21.75" customHeight="1" thickBot="1" x14ac:dyDescent="0.3">
      <c r="A6" s="6"/>
      <c r="B6" s="301" t="s">
        <v>1</v>
      </c>
      <c r="C6" s="340" t="s">
        <v>2</v>
      </c>
      <c r="D6" s="340" t="s">
        <v>3</v>
      </c>
      <c r="E6" s="350" t="s">
        <v>4</v>
      </c>
      <c r="F6" s="352" t="s">
        <v>5</v>
      </c>
      <c r="G6" s="324"/>
      <c r="H6" s="325"/>
      <c r="I6" s="349" t="s">
        <v>6</v>
      </c>
      <c r="J6" s="358" t="s">
        <v>7</v>
      </c>
      <c r="K6" s="379" t="s">
        <v>8</v>
      </c>
      <c r="L6" s="282" t="s">
        <v>9</v>
      </c>
      <c r="M6" s="283"/>
      <c r="N6" s="284"/>
      <c r="O6" s="282" t="s">
        <v>10</v>
      </c>
      <c r="P6" s="283"/>
      <c r="Q6" s="284"/>
      <c r="R6" s="282" t="s">
        <v>11</v>
      </c>
      <c r="S6" s="283"/>
      <c r="T6" s="284"/>
      <c r="U6" s="282" t="s">
        <v>12</v>
      </c>
      <c r="V6" s="283"/>
      <c r="W6" s="284"/>
      <c r="X6" s="386" t="s">
        <v>13</v>
      </c>
    </row>
    <row r="7" spans="1:35" ht="30" customHeight="1" x14ac:dyDescent="0.25">
      <c r="A7" s="6"/>
      <c r="B7" s="302"/>
      <c r="C7" s="319"/>
      <c r="D7" s="319"/>
      <c r="E7" s="339"/>
      <c r="F7" s="353"/>
      <c r="G7" s="327"/>
      <c r="H7" s="328"/>
      <c r="I7" s="319"/>
      <c r="J7" s="339"/>
      <c r="K7" s="302"/>
      <c r="L7" s="380" t="s">
        <v>14</v>
      </c>
      <c r="M7" s="312" t="s">
        <v>15</v>
      </c>
      <c r="N7" s="312" t="s">
        <v>16</v>
      </c>
      <c r="O7" s="312" t="s">
        <v>17</v>
      </c>
      <c r="P7" s="312" t="s">
        <v>18</v>
      </c>
      <c r="Q7" s="312" t="s">
        <v>19</v>
      </c>
      <c r="R7" s="312" t="s">
        <v>20</v>
      </c>
      <c r="S7" s="312" t="s">
        <v>21</v>
      </c>
      <c r="T7" s="312" t="s">
        <v>22</v>
      </c>
      <c r="U7" s="312" t="s">
        <v>23</v>
      </c>
      <c r="V7" s="312" t="s">
        <v>24</v>
      </c>
      <c r="W7" s="312" t="s">
        <v>25</v>
      </c>
      <c r="X7" s="387"/>
    </row>
    <row r="8" spans="1:35" ht="19.5" customHeight="1" thickBot="1" x14ac:dyDescent="0.3">
      <c r="A8" s="6"/>
      <c r="B8" s="303"/>
      <c r="C8" s="313"/>
      <c r="D8" s="313"/>
      <c r="E8" s="351"/>
      <c r="F8" s="354"/>
      <c r="G8" s="355"/>
      <c r="H8" s="356"/>
      <c r="I8" s="313"/>
      <c r="J8" s="351"/>
      <c r="K8" s="303"/>
      <c r="L8" s="381"/>
      <c r="M8" s="313"/>
      <c r="N8" s="313"/>
      <c r="O8" s="313"/>
      <c r="P8" s="313"/>
      <c r="Q8" s="313"/>
      <c r="R8" s="313"/>
      <c r="S8" s="313"/>
      <c r="T8" s="313"/>
      <c r="U8" s="313"/>
      <c r="V8" s="313"/>
      <c r="W8" s="313"/>
      <c r="X8" s="388"/>
    </row>
    <row r="9" spans="1:35" ht="19.5" customHeight="1" thickBot="1" x14ac:dyDescent="0.3">
      <c r="A9" s="88"/>
      <c r="B9" s="234"/>
      <c r="C9" s="234"/>
      <c r="D9" s="234"/>
      <c r="E9" s="234"/>
      <c r="F9" s="234"/>
      <c r="G9" s="234"/>
      <c r="H9" s="234"/>
      <c r="I9" s="234"/>
      <c r="J9" s="234"/>
      <c r="K9" s="234"/>
      <c r="L9" s="170"/>
      <c r="M9" s="234"/>
      <c r="N9" s="234"/>
      <c r="O9" s="234"/>
      <c r="P9" s="234"/>
      <c r="Q9" s="234"/>
      <c r="R9" s="234"/>
      <c r="S9" s="234"/>
      <c r="T9" s="234"/>
      <c r="U9" s="234"/>
      <c r="V9" s="234"/>
      <c r="W9" s="234"/>
      <c r="X9" s="154"/>
    </row>
    <row r="10" spans="1:35" ht="25.5" customHeight="1" thickBot="1" x14ac:dyDescent="0.3">
      <c r="A10" s="6"/>
      <c r="B10" s="8" t="s">
        <v>26</v>
      </c>
      <c r="C10" s="359" t="s">
        <v>27</v>
      </c>
      <c r="D10" s="283"/>
      <c r="E10" s="283"/>
      <c r="F10" s="283"/>
      <c r="G10" s="283"/>
      <c r="H10" s="283"/>
      <c r="I10" s="283"/>
      <c r="J10" s="283"/>
      <c r="K10" s="283"/>
      <c r="L10" s="283"/>
      <c r="M10" s="283"/>
      <c r="N10" s="283"/>
      <c r="O10" s="283"/>
      <c r="P10" s="283"/>
      <c r="Q10" s="283"/>
      <c r="R10" s="283"/>
      <c r="S10" s="283"/>
      <c r="T10" s="283"/>
      <c r="U10" s="283"/>
      <c r="V10" s="283"/>
      <c r="W10" s="315"/>
      <c r="X10" s="389">
        <f>X15+X28+X32+X41+X51+X65+X72</f>
        <v>52700</v>
      </c>
      <c r="Z10" s="237" t="s">
        <v>168</v>
      </c>
      <c r="AA10" s="238" t="s">
        <v>169</v>
      </c>
      <c r="AB10" s="238" t="s">
        <v>170</v>
      </c>
    </row>
    <row r="11" spans="1:35" ht="27" customHeight="1" thickBot="1" x14ac:dyDescent="0.3">
      <c r="A11" s="6"/>
      <c r="B11" s="10"/>
      <c r="C11" s="9" t="s">
        <v>28</v>
      </c>
      <c r="D11" s="357" t="s">
        <v>29</v>
      </c>
      <c r="E11" s="283"/>
      <c r="F11" s="283"/>
      <c r="G11" s="283"/>
      <c r="H11" s="283"/>
      <c r="I11" s="283"/>
      <c r="J11" s="283"/>
      <c r="K11" s="283"/>
      <c r="L11" s="283"/>
      <c r="M11" s="283"/>
      <c r="N11" s="283"/>
      <c r="O11" s="283"/>
      <c r="P11" s="283"/>
      <c r="Q11" s="283"/>
      <c r="R11" s="283"/>
      <c r="S11" s="283"/>
      <c r="T11" s="283"/>
      <c r="U11" s="283"/>
      <c r="V11" s="283"/>
      <c r="W11" s="315"/>
      <c r="X11" s="319"/>
      <c r="Z11" s="239" t="s">
        <v>15</v>
      </c>
      <c r="AA11" s="240" t="s">
        <v>15</v>
      </c>
      <c r="AB11" s="240" t="s">
        <v>15</v>
      </c>
    </row>
    <row r="12" spans="1:35" ht="24" customHeight="1" thickBot="1" x14ac:dyDescent="0.3">
      <c r="A12" s="6"/>
      <c r="B12" s="11"/>
      <c r="C12" s="12"/>
      <c r="D12" s="338" t="s">
        <v>30</v>
      </c>
      <c r="E12" s="323" t="s">
        <v>31</v>
      </c>
      <c r="F12" s="324"/>
      <c r="G12" s="324"/>
      <c r="H12" s="325"/>
      <c r="I12" s="287" t="s">
        <v>32</v>
      </c>
      <c r="J12" s="283"/>
      <c r="K12" s="284"/>
      <c r="L12" s="369" t="s">
        <v>33</v>
      </c>
      <c r="M12" s="283"/>
      <c r="N12" s="283"/>
      <c r="O12" s="283"/>
      <c r="P12" s="283"/>
      <c r="Q12" s="283"/>
      <c r="R12" s="283"/>
      <c r="S12" s="283"/>
      <c r="T12" s="283"/>
      <c r="U12" s="283"/>
      <c r="V12" s="283"/>
      <c r="W12" s="284"/>
      <c r="X12" s="319"/>
    </row>
    <row r="13" spans="1:35" ht="9.75" customHeight="1" x14ac:dyDescent="0.25">
      <c r="A13" s="6"/>
      <c r="B13" s="11"/>
      <c r="C13" s="13"/>
      <c r="D13" s="339"/>
      <c r="E13" s="326"/>
      <c r="F13" s="327"/>
      <c r="G13" s="327"/>
      <c r="H13" s="328"/>
      <c r="I13" s="341" t="s">
        <v>110</v>
      </c>
      <c r="J13" s="298"/>
      <c r="K13" s="299"/>
      <c r="L13" s="300"/>
      <c r="M13" s="285"/>
      <c r="N13" s="285"/>
      <c r="O13" s="285"/>
      <c r="P13" s="285"/>
      <c r="Q13" s="285"/>
      <c r="R13" s="285"/>
      <c r="S13" s="285">
        <v>1</v>
      </c>
      <c r="T13" s="285"/>
      <c r="U13" s="285">
        <v>1</v>
      </c>
      <c r="V13" s="285"/>
      <c r="W13" s="280"/>
      <c r="X13" s="319"/>
    </row>
    <row r="14" spans="1:35" ht="18" customHeight="1" thickBot="1" x14ac:dyDescent="0.3">
      <c r="A14" s="6"/>
      <c r="B14" s="11"/>
      <c r="C14" s="13"/>
      <c r="D14" s="306"/>
      <c r="E14" s="329"/>
      <c r="F14" s="330"/>
      <c r="G14" s="330"/>
      <c r="H14" s="331"/>
      <c r="I14" s="14">
        <v>3</v>
      </c>
      <c r="J14" s="321" t="s">
        <v>35</v>
      </c>
      <c r="K14" s="322"/>
      <c r="L14" s="290"/>
      <c r="M14" s="286"/>
      <c r="N14" s="286"/>
      <c r="O14" s="286"/>
      <c r="P14" s="286"/>
      <c r="Q14" s="286"/>
      <c r="R14" s="286"/>
      <c r="S14" s="286"/>
      <c r="T14" s="286"/>
      <c r="U14" s="286"/>
      <c r="V14" s="286"/>
      <c r="W14" s="281"/>
      <c r="X14" s="313"/>
    </row>
    <row r="15" spans="1:35" ht="35.25" customHeight="1" thickBot="1" x14ac:dyDescent="0.3">
      <c r="A15" s="6"/>
      <c r="B15" s="11"/>
      <c r="C15" s="13"/>
      <c r="D15" s="15"/>
      <c r="E15" s="304" t="s">
        <v>36</v>
      </c>
      <c r="F15" s="343" t="s">
        <v>37</v>
      </c>
      <c r="G15" s="295"/>
      <c r="H15" s="344"/>
      <c r="I15" s="147">
        <f>I16+I20+I23</f>
        <v>0.15000000000000002</v>
      </c>
      <c r="J15" s="390" t="s">
        <v>38</v>
      </c>
      <c r="K15" s="391"/>
      <c r="L15" s="391"/>
      <c r="M15" s="391"/>
      <c r="N15" s="391"/>
      <c r="O15" s="391"/>
      <c r="P15" s="391"/>
      <c r="Q15" s="391"/>
      <c r="R15" s="391"/>
      <c r="S15" s="391"/>
      <c r="T15" s="391"/>
      <c r="U15" s="391"/>
      <c r="V15" s="391"/>
      <c r="W15" s="392"/>
      <c r="X15" s="17">
        <v>5000</v>
      </c>
      <c r="Z15" s="237" t="s">
        <v>168</v>
      </c>
      <c r="AA15" s="238" t="s">
        <v>169</v>
      </c>
      <c r="AB15" s="238" t="s">
        <v>170</v>
      </c>
    </row>
    <row r="16" spans="1:35" ht="34.5" customHeight="1" thickBot="1" x14ac:dyDescent="0.3">
      <c r="A16" s="6"/>
      <c r="B16" s="11" t="s">
        <v>147</v>
      </c>
      <c r="C16" s="13"/>
      <c r="D16" s="13"/>
      <c r="E16" s="305"/>
      <c r="F16" s="18" t="s">
        <v>39</v>
      </c>
      <c r="G16" s="314" t="s">
        <v>40</v>
      </c>
      <c r="H16" s="315"/>
      <c r="I16" s="189">
        <f>SUM(L16:W16)</f>
        <v>0.04</v>
      </c>
      <c r="J16" s="190">
        <v>1</v>
      </c>
      <c r="K16" s="185" t="s">
        <v>41</v>
      </c>
      <c r="L16" s="191"/>
      <c r="M16" s="185"/>
      <c r="N16" s="183"/>
      <c r="O16" s="183"/>
      <c r="P16" s="183"/>
      <c r="Q16" s="183"/>
      <c r="R16" s="192">
        <v>0.04</v>
      </c>
      <c r="S16" s="183"/>
      <c r="T16" s="183"/>
      <c r="U16" s="183"/>
      <c r="V16" s="183"/>
      <c r="W16" s="186"/>
      <c r="X16" s="20"/>
      <c r="Z16" s="248" t="s">
        <v>15</v>
      </c>
      <c r="AA16" s="240" t="s">
        <v>15</v>
      </c>
      <c r="AB16" s="240" t="s">
        <v>15</v>
      </c>
    </row>
    <row r="17" spans="1:35" ht="34.5" customHeight="1" thickBot="1" x14ac:dyDescent="0.3">
      <c r="A17" s="88"/>
      <c r="B17" s="89"/>
      <c r="C17" s="90"/>
      <c r="D17" s="90"/>
      <c r="E17" s="305"/>
      <c r="F17" s="91"/>
      <c r="G17" s="110"/>
      <c r="H17" s="130" t="s">
        <v>122</v>
      </c>
      <c r="I17" s="133">
        <f>SUM(L17:W17)</f>
        <v>0.01</v>
      </c>
      <c r="J17" s="134">
        <v>1</v>
      </c>
      <c r="K17" s="134" t="s">
        <v>123</v>
      </c>
      <c r="L17" s="178"/>
      <c r="M17" s="37"/>
      <c r="N17" s="53">
        <v>0.01</v>
      </c>
      <c r="O17" s="38"/>
      <c r="P17" s="38"/>
      <c r="Q17" s="38"/>
      <c r="R17" s="121"/>
      <c r="S17" s="38"/>
      <c r="T17" s="38"/>
      <c r="U17" s="38"/>
      <c r="V17" s="38"/>
      <c r="W17" s="40"/>
      <c r="X17" s="111"/>
      <c r="Z17" s="260"/>
      <c r="AA17" s="244" t="e">
        <v>#DIV/0!</v>
      </c>
      <c r="AB17" s="243"/>
    </row>
    <row r="18" spans="1:35" ht="27" customHeight="1" thickBot="1" x14ac:dyDescent="0.3">
      <c r="A18" s="88"/>
      <c r="B18" s="89"/>
      <c r="C18" s="90"/>
      <c r="D18" s="90"/>
      <c r="E18" s="305"/>
      <c r="F18" s="21"/>
      <c r="G18" s="235"/>
      <c r="H18" s="130" t="s">
        <v>119</v>
      </c>
      <c r="I18" s="133">
        <f t="shared" ref="I18:I19" si="0">SUM(L18:W18)</f>
        <v>5.0000000000000001E-3</v>
      </c>
      <c r="J18" s="134">
        <v>1</v>
      </c>
      <c r="K18" s="134" t="s">
        <v>103</v>
      </c>
      <c r="L18" s="178"/>
      <c r="M18" s="37"/>
      <c r="N18" s="38"/>
      <c r="O18" s="53">
        <v>5.0000000000000001E-3</v>
      </c>
      <c r="P18" s="53"/>
      <c r="Q18" s="38"/>
      <c r="R18" s="38"/>
      <c r="S18" s="38"/>
      <c r="T18" s="38"/>
      <c r="U18" s="38"/>
      <c r="V18" s="38"/>
      <c r="W18" s="40"/>
      <c r="X18" s="111"/>
      <c r="Z18" s="261"/>
      <c r="AA18" s="244" t="e">
        <v>#DIV/0!</v>
      </c>
      <c r="AB18" s="243"/>
    </row>
    <row r="19" spans="1:35" ht="42.75" customHeight="1" thickBot="1" x14ac:dyDescent="0.3">
      <c r="A19" s="88"/>
      <c r="B19" s="89"/>
      <c r="C19" s="90"/>
      <c r="D19" s="90"/>
      <c r="E19" s="305"/>
      <c r="F19" s="91"/>
      <c r="G19" s="110"/>
      <c r="H19" s="130" t="s">
        <v>160</v>
      </c>
      <c r="I19" s="194">
        <f t="shared" si="0"/>
        <v>0.03</v>
      </c>
      <c r="J19" s="195">
        <v>1</v>
      </c>
      <c r="K19" s="228" t="s">
        <v>164</v>
      </c>
      <c r="L19" s="187"/>
      <c r="M19" s="33"/>
      <c r="N19" s="156"/>
      <c r="O19" s="156"/>
      <c r="P19" s="156"/>
      <c r="Q19" s="188"/>
      <c r="R19" s="156"/>
      <c r="S19" s="156"/>
      <c r="T19" s="156"/>
      <c r="U19" s="156"/>
      <c r="V19" s="156"/>
      <c r="W19" s="34">
        <v>0.03</v>
      </c>
      <c r="X19" s="111"/>
      <c r="Z19" s="251"/>
      <c r="AA19" s="242" t="e">
        <v>#DIV/0!</v>
      </c>
      <c r="AB19" s="243"/>
    </row>
    <row r="20" spans="1:35" ht="33" customHeight="1" thickBot="1" x14ac:dyDescent="0.3">
      <c r="A20" s="6"/>
      <c r="B20" s="11" t="s">
        <v>148</v>
      </c>
      <c r="C20" s="13"/>
      <c r="D20" s="13"/>
      <c r="E20" s="306"/>
      <c r="F20" s="196" t="s">
        <v>42</v>
      </c>
      <c r="G20" s="316" t="s">
        <v>81</v>
      </c>
      <c r="H20" s="347"/>
      <c r="I20" s="197">
        <f>SUM(L20:W20)</f>
        <v>7.0000000000000007E-2</v>
      </c>
      <c r="J20" s="198">
        <v>1</v>
      </c>
      <c r="K20" s="186" t="s">
        <v>106</v>
      </c>
      <c r="L20" s="184"/>
      <c r="M20" s="185"/>
      <c r="N20" s="193">
        <v>7.0000000000000007E-2</v>
      </c>
      <c r="O20" s="183"/>
      <c r="P20" s="183"/>
      <c r="Q20" s="183"/>
      <c r="R20" s="183"/>
      <c r="S20" s="183"/>
      <c r="T20" s="183"/>
      <c r="U20" s="183"/>
      <c r="V20" s="183"/>
      <c r="W20" s="186"/>
      <c r="X20" s="20"/>
      <c r="Z20" s="248" t="s">
        <v>15</v>
      </c>
      <c r="AA20" s="240" t="s">
        <v>15</v>
      </c>
      <c r="AB20" s="240" t="s">
        <v>15</v>
      </c>
    </row>
    <row r="21" spans="1:35" ht="46.5" customHeight="1" thickBot="1" x14ac:dyDescent="0.3">
      <c r="A21" s="88"/>
      <c r="B21" s="89"/>
      <c r="C21" s="90"/>
      <c r="D21" s="90"/>
      <c r="E21" s="46"/>
      <c r="F21" s="21"/>
      <c r="G21" s="235"/>
      <c r="H21" s="130" t="s">
        <v>124</v>
      </c>
      <c r="I21" s="133">
        <f>SUM(L21:W21)</f>
        <v>0.04</v>
      </c>
      <c r="J21" s="134">
        <v>4</v>
      </c>
      <c r="K21" s="134" t="s">
        <v>107</v>
      </c>
      <c r="L21" s="179">
        <v>0.02</v>
      </c>
      <c r="M21" s="179">
        <v>0.02</v>
      </c>
      <c r="N21" s="38"/>
      <c r="O21" s="38"/>
      <c r="P21" s="38"/>
      <c r="Q21" s="38"/>
      <c r="R21" s="38"/>
      <c r="S21" s="38"/>
      <c r="T21" s="38"/>
      <c r="U21" s="38"/>
      <c r="V21" s="38"/>
      <c r="W21" s="40"/>
      <c r="X21" s="111"/>
      <c r="Z21" s="274">
        <v>0.02</v>
      </c>
      <c r="AA21" s="267">
        <f>M21/Z21</f>
        <v>1</v>
      </c>
      <c r="AB21" s="243" t="s">
        <v>180</v>
      </c>
    </row>
    <row r="22" spans="1:35" ht="28.5" customHeight="1" thickBot="1" x14ac:dyDescent="0.3">
      <c r="A22" s="88"/>
      <c r="B22" s="89"/>
      <c r="C22" s="90"/>
      <c r="D22" s="90"/>
      <c r="E22" s="46"/>
      <c r="F22" s="114"/>
      <c r="G22" s="110"/>
      <c r="H22" s="200" t="s">
        <v>125</v>
      </c>
      <c r="I22" s="194">
        <f>SUM(L22:W22)</f>
        <v>0.03</v>
      </c>
      <c r="J22" s="195">
        <v>1</v>
      </c>
      <c r="K22" s="195" t="s">
        <v>126</v>
      </c>
      <c r="L22" s="201">
        <v>0.01</v>
      </c>
      <c r="M22" s="188">
        <v>0.01</v>
      </c>
      <c r="N22" s="188">
        <v>0.01</v>
      </c>
      <c r="O22" s="156"/>
      <c r="P22" s="156"/>
      <c r="Q22" s="156"/>
      <c r="R22" s="156"/>
      <c r="S22" s="156"/>
      <c r="T22" s="156"/>
      <c r="U22" s="156"/>
      <c r="V22" s="156"/>
      <c r="W22" s="34"/>
      <c r="X22" s="111"/>
      <c r="Z22" s="252">
        <v>0.01</v>
      </c>
      <c r="AA22" s="262">
        <f>N22/Z22</f>
        <v>1</v>
      </c>
      <c r="AB22" s="257" t="s">
        <v>181</v>
      </c>
    </row>
    <row r="23" spans="1:35" ht="26.25" customHeight="1" thickBot="1" x14ac:dyDescent="0.3">
      <c r="A23" s="88"/>
      <c r="B23" s="89" t="s">
        <v>149</v>
      </c>
      <c r="C23" s="90"/>
      <c r="D23" s="90"/>
      <c r="E23" s="199"/>
      <c r="F23" s="196" t="s">
        <v>39</v>
      </c>
      <c r="G23" s="316" t="s">
        <v>138</v>
      </c>
      <c r="H23" s="317"/>
      <c r="I23" s="202">
        <v>0.04</v>
      </c>
      <c r="J23" s="203">
        <v>1</v>
      </c>
      <c r="K23" s="185" t="s">
        <v>111</v>
      </c>
      <c r="L23" s="191"/>
      <c r="M23" s="185"/>
      <c r="N23" s="183"/>
      <c r="O23" s="183"/>
      <c r="P23" s="183"/>
      <c r="Q23" s="192"/>
      <c r="R23" s="204">
        <v>0.04</v>
      </c>
      <c r="S23" s="183"/>
      <c r="T23" s="183"/>
      <c r="U23" s="183"/>
      <c r="V23" s="183"/>
      <c r="W23" s="186"/>
      <c r="X23" s="111"/>
      <c r="Z23" s="273"/>
      <c r="AA23" s="272" t="e">
        <v>#DIV/0!</v>
      </c>
      <c r="AB23" s="243"/>
    </row>
    <row r="24" spans="1:35" ht="22.5" customHeight="1" thickBot="1" x14ac:dyDescent="0.3">
      <c r="A24" s="88"/>
      <c r="B24" s="89"/>
      <c r="C24" s="90"/>
      <c r="D24" s="90"/>
      <c r="E24" s="46"/>
      <c r="F24" s="21"/>
      <c r="G24" s="235"/>
      <c r="H24" s="49" t="s">
        <v>161</v>
      </c>
      <c r="I24" s="133">
        <f>I20/3</f>
        <v>2.3333333333333334E-2</v>
      </c>
      <c r="J24" s="134">
        <v>1</v>
      </c>
      <c r="K24" s="134" t="s">
        <v>104</v>
      </c>
      <c r="L24" s="178"/>
      <c r="M24" s="37"/>
      <c r="N24" s="38"/>
      <c r="O24" s="38"/>
      <c r="P24" s="38"/>
      <c r="Q24" s="53"/>
      <c r="R24" s="188">
        <v>0.04</v>
      </c>
      <c r="S24" s="38"/>
      <c r="T24" s="38"/>
      <c r="U24" s="38"/>
      <c r="V24" s="38"/>
      <c r="W24" s="40"/>
      <c r="X24" s="111"/>
    </row>
    <row r="25" spans="1:35" ht="24" customHeight="1" thickBot="1" x14ac:dyDescent="0.3">
      <c r="A25" s="6"/>
      <c r="B25" s="11"/>
      <c r="C25" s="13"/>
      <c r="D25" s="338" t="s">
        <v>43</v>
      </c>
      <c r="E25" s="323" t="s">
        <v>44</v>
      </c>
      <c r="F25" s="345"/>
      <c r="G25" s="345"/>
      <c r="H25" s="346"/>
      <c r="I25" s="348" t="s">
        <v>32</v>
      </c>
      <c r="J25" s="292"/>
      <c r="K25" s="293"/>
      <c r="L25" s="291" t="s">
        <v>45</v>
      </c>
      <c r="M25" s="292"/>
      <c r="N25" s="292"/>
      <c r="O25" s="292"/>
      <c r="P25" s="292"/>
      <c r="Q25" s="292"/>
      <c r="R25" s="292"/>
      <c r="S25" s="292"/>
      <c r="T25" s="292"/>
      <c r="U25" s="292"/>
      <c r="V25" s="292"/>
      <c r="W25" s="293"/>
      <c r="X25" s="6"/>
    </row>
    <row r="26" spans="1:35" ht="16.5" customHeight="1" x14ac:dyDescent="0.25">
      <c r="A26" s="6"/>
      <c r="B26" s="11"/>
      <c r="C26" s="13"/>
      <c r="D26" s="339"/>
      <c r="E26" s="326"/>
      <c r="F26" s="327"/>
      <c r="G26" s="327"/>
      <c r="H26" s="328"/>
      <c r="I26" s="297" t="s">
        <v>34</v>
      </c>
      <c r="J26" s="298"/>
      <c r="K26" s="299"/>
      <c r="L26" s="289"/>
      <c r="M26" s="288"/>
      <c r="N26" s="288"/>
      <c r="O26" s="288"/>
      <c r="P26" s="288">
        <v>250</v>
      </c>
      <c r="Q26" s="288"/>
      <c r="R26" s="288"/>
      <c r="S26" s="288">
        <v>250</v>
      </c>
      <c r="T26" s="288"/>
      <c r="U26" s="288"/>
      <c r="V26" s="288"/>
      <c r="W26" s="311">
        <v>250</v>
      </c>
      <c r="X26" s="22"/>
    </row>
    <row r="27" spans="1:35" ht="18" customHeight="1" thickBot="1" x14ac:dyDescent="0.3">
      <c r="A27" s="6"/>
      <c r="B27" s="11"/>
      <c r="C27" s="13"/>
      <c r="D27" s="306"/>
      <c r="E27" s="329"/>
      <c r="F27" s="330"/>
      <c r="G27" s="330"/>
      <c r="H27" s="331"/>
      <c r="I27" s="24">
        <v>750</v>
      </c>
      <c r="J27" s="342" t="s">
        <v>46</v>
      </c>
      <c r="K27" s="322"/>
      <c r="L27" s="290"/>
      <c r="M27" s="286"/>
      <c r="N27" s="286"/>
      <c r="O27" s="286"/>
      <c r="P27" s="286"/>
      <c r="Q27" s="286"/>
      <c r="R27" s="286"/>
      <c r="S27" s="286"/>
      <c r="T27" s="286"/>
      <c r="U27" s="286"/>
      <c r="V27" s="286"/>
      <c r="W27" s="281"/>
      <c r="X27" s="22"/>
    </row>
    <row r="28" spans="1:35" ht="35.25" customHeight="1" thickBot="1" x14ac:dyDescent="0.3">
      <c r="A28" s="6"/>
      <c r="B28" s="11"/>
      <c r="C28" s="13"/>
      <c r="D28" s="15"/>
      <c r="E28" s="318" t="s">
        <v>47</v>
      </c>
      <c r="F28" s="343" t="s">
        <v>48</v>
      </c>
      <c r="G28" s="295"/>
      <c r="H28" s="344"/>
      <c r="I28" s="16">
        <v>0.1</v>
      </c>
      <c r="J28" s="294" t="s">
        <v>38</v>
      </c>
      <c r="K28" s="295"/>
      <c r="L28" s="295"/>
      <c r="M28" s="295"/>
      <c r="N28" s="295"/>
      <c r="O28" s="295"/>
      <c r="P28" s="295"/>
      <c r="Q28" s="295"/>
      <c r="R28" s="295"/>
      <c r="S28" s="295"/>
      <c r="T28" s="295"/>
      <c r="U28" s="295"/>
      <c r="V28" s="295"/>
      <c r="W28" s="296"/>
      <c r="X28" s="217">
        <v>2000</v>
      </c>
      <c r="Z28" s="237" t="s">
        <v>168</v>
      </c>
      <c r="AA28" s="238" t="s">
        <v>169</v>
      </c>
      <c r="AB28" s="238" t="s">
        <v>170</v>
      </c>
    </row>
    <row r="29" spans="1:35" ht="39.75" customHeight="1" thickBot="1" x14ac:dyDescent="0.3">
      <c r="A29" s="6"/>
      <c r="B29" s="11"/>
      <c r="C29" s="13" t="s">
        <v>150</v>
      </c>
      <c r="D29" s="13"/>
      <c r="E29" s="334"/>
      <c r="F29" s="18" t="s">
        <v>49</v>
      </c>
      <c r="G29" s="361" t="s">
        <v>50</v>
      </c>
      <c r="H29" s="362"/>
      <c r="I29" s="41">
        <f>I30+I31</f>
        <v>9.5000000000000001E-2</v>
      </c>
      <c r="J29" s="42">
        <v>3</v>
      </c>
      <c r="K29" s="19" t="s">
        <v>51</v>
      </c>
      <c r="L29" s="172"/>
      <c r="M29" s="19"/>
      <c r="N29" s="19"/>
      <c r="O29" s="19"/>
      <c r="P29" s="205">
        <v>0.03</v>
      </c>
      <c r="Q29" s="19"/>
      <c r="R29" s="19"/>
      <c r="S29" s="205">
        <v>0.03</v>
      </c>
      <c r="T29" s="19"/>
      <c r="U29" s="19"/>
      <c r="V29" s="19"/>
      <c r="W29" s="206">
        <v>0.04</v>
      </c>
      <c r="X29" s="20"/>
      <c r="Z29" s="239" t="s">
        <v>15</v>
      </c>
      <c r="AA29" s="240" t="s">
        <v>15</v>
      </c>
      <c r="AB29" s="240" t="s">
        <v>15</v>
      </c>
    </row>
    <row r="30" spans="1:35" ht="39.75" customHeight="1" thickBot="1" x14ac:dyDescent="0.3">
      <c r="A30" s="43"/>
      <c r="B30" s="44"/>
      <c r="C30" s="45"/>
      <c r="D30" s="45"/>
      <c r="E30" s="46"/>
      <c r="F30" s="47"/>
      <c r="G30" s="48"/>
      <c r="H30" s="49" t="s">
        <v>145</v>
      </c>
      <c r="I30" s="50">
        <f>SUM(L30:W30)</f>
        <v>0.08</v>
      </c>
      <c r="J30" s="51">
        <v>10</v>
      </c>
      <c r="K30" s="52" t="s">
        <v>82</v>
      </c>
      <c r="L30" s="171"/>
      <c r="M30" s="53"/>
      <c r="N30" s="53"/>
      <c r="O30" s="53"/>
      <c r="P30" s="53">
        <v>0.02</v>
      </c>
      <c r="Q30" s="53">
        <v>0.01</v>
      </c>
      <c r="R30" s="53">
        <v>0.01</v>
      </c>
      <c r="S30" s="53">
        <v>0.01</v>
      </c>
      <c r="T30" s="53">
        <v>0.01</v>
      </c>
      <c r="U30" s="53">
        <v>0.01</v>
      </c>
      <c r="V30" s="53">
        <v>0.01</v>
      </c>
      <c r="W30" s="40"/>
      <c r="X30" s="54"/>
      <c r="Y30" s="55"/>
      <c r="Z30" s="241"/>
      <c r="AA30" s="242" t="e">
        <v>#DIV/0!</v>
      </c>
      <c r="AB30" s="243"/>
      <c r="AC30" s="55"/>
      <c r="AD30" s="55"/>
      <c r="AE30" s="55"/>
      <c r="AF30" s="55"/>
      <c r="AG30" s="55"/>
      <c r="AH30" s="55"/>
      <c r="AI30" s="55"/>
    </row>
    <row r="31" spans="1:35" ht="60.75" customHeight="1" thickBot="1" x14ac:dyDescent="0.3">
      <c r="A31" s="43"/>
      <c r="B31" s="44"/>
      <c r="C31" s="45" t="s">
        <v>151</v>
      </c>
      <c r="D31" s="45"/>
      <c r="E31" s="56"/>
      <c r="F31" s="57"/>
      <c r="G31" s="58"/>
      <c r="H31" s="49" t="s">
        <v>146</v>
      </c>
      <c r="I31" s="50">
        <f>SUM(L31:W31)</f>
        <v>1.5000000000000001E-2</v>
      </c>
      <c r="J31" s="85">
        <v>5</v>
      </c>
      <c r="K31" s="60" t="s">
        <v>82</v>
      </c>
      <c r="L31" s="83"/>
      <c r="M31" s="61"/>
      <c r="N31" s="61"/>
      <c r="O31" s="61"/>
      <c r="P31" s="61">
        <v>2.5000000000000001E-3</v>
      </c>
      <c r="Q31" s="61">
        <v>2.5000000000000001E-3</v>
      </c>
      <c r="R31" s="61">
        <v>2.5000000000000001E-3</v>
      </c>
      <c r="S31" s="61">
        <v>2.5000000000000001E-3</v>
      </c>
      <c r="T31" s="61">
        <v>2.5000000000000001E-3</v>
      </c>
      <c r="U31" s="61">
        <v>2.5000000000000001E-3</v>
      </c>
      <c r="V31" s="61"/>
      <c r="W31" s="62"/>
      <c r="X31" s="54"/>
      <c r="Y31" s="55"/>
      <c r="Z31" s="241"/>
      <c r="AA31" s="242" t="e">
        <v>#DIV/0!</v>
      </c>
      <c r="AB31" s="243" t="s">
        <v>184</v>
      </c>
      <c r="AC31" s="55"/>
      <c r="AD31" s="55"/>
      <c r="AE31" s="55"/>
      <c r="AF31" s="55"/>
      <c r="AG31" s="55"/>
      <c r="AH31" s="55"/>
      <c r="AI31" s="55"/>
    </row>
    <row r="32" spans="1:35" ht="45" customHeight="1" thickBot="1" x14ac:dyDescent="0.3">
      <c r="A32" s="6"/>
      <c r="B32" s="11"/>
      <c r="C32" s="13"/>
      <c r="D32" s="29"/>
      <c r="E32" s="318" t="s">
        <v>52</v>
      </c>
      <c r="F32" s="375" t="s">
        <v>53</v>
      </c>
      <c r="G32" s="283"/>
      <c r="H32" s="315"/>
      <c r="I32" s="16">
        <v>0.2</v>
      </c>
      <c r="J32" s="366" t="s">
        <v>38</v>
      </c>
      <c r="K32" s="283"/>
      <c r="L32" s="283"/>
      <c r="M32" s="283"/>
      <c r="N32" s="283"/>
      <c r="O32" s="383"/>
      <c r="P32" s="283"/>
      <c r="Q32" s="283"/>
      <c r="R32" s="283"/>
      <c r="S32" s="283"/>
      <c r="T32" s="283"/>
      <c r="U32" s="283"/>
      <c r="V32" s="283"/>
      <c r="W32" s="284"/>
      <c r="X32" s="17">
        <v>500</v>
      </c>
      <c r="Z32" s="237" t="s">
        <v>168</v>
      </c>
      <c r="AA32" s="238" t="s">
        <v>169</v>
      </c>
      <c r="AB32" s="238" t="s">
        <v>170</v>
      </c>
    </row>
    <row r="33" spans="1:35" ht="41.25" customHeight="1" thickBot="1" x14ac:dyDescent="0.3">
      <c r="A33" s="6"/>
      <c r="B33" s="11"/>
      <c r="C33" s="13" t="s">
        <v>152</v>
      </c>
      <c r="D33" s="13"/>
      <c r="E33" s="334"/>
      <c r="F33" s="382" t="s">
        <v>54</v>
      </c>
      <c r="G33" s="360" t="s">
        <v>55</v>
      </c>
      <c r="H33" s="298"/>
      <c r="I33" s="64">
        <f>SUM(I34:I36)</f>
        <v>0.2</v>
      </c>
      <c r="J33" s="155">
        <v>3</v>
      </c>
      <c r="K33" s="155" t="s">
        <v>51</v>
      </c>
      <c r="L33" s="157"/>
      <c r="M33" s="33"/>
      <c r="N33" s="33"/>
      <c r="O33" s="161"/>
      <c r="P33" s="207">
        <v>6.6600000000000006E-2</v>
      </c>
      <c r="Q33" s="33"/>
      <c r="R33" s="33"/>
      <c r="S33" s="113">
        <v>6.6600000000000006E-2</v>
      </c>
      <c r="T33" s="33"/>
      <c r="U33" s="33"/>
      <c r="V33" s="33"/>
      <c r="W33" s="113">
        <v>6.6600000000000006E-2</v>
      </c>
      <c r="X33" s="20"/>
      <c r="Z33" s="239" t="s">
        <v>15</v>
      </c>
      <c r="AA33" s="240" t="s">
        <v>15</v>
      </c>
      <c r="AB33" s="240" t="s">
        <v>15</v>
      </c>
    </row>
    <row r="34" spans="1:35" ht="41.25" customHeight="1" thickBot="1" x14ac:dyDescent="0.3">
      <c r="A34" s="88"/>
      <c r="B34" s="89"/>
      <c r="C34" s="90"/>
      <c r="D34" s="90"/>
      <c r="E34" s="236"/>
      <c r="F34" s="382"/>
      <c r="G34" s="58"/>
      <c r="H34" s="130" t="s">
        <v>127</v>
      </c>
      <c r="I34" s="165">
        <f t="shared" ref="I34:I36" si="1">SUM(L34:W34)</f>
        <v>7.0000000000000007E-2</v>
      </c>
      <c r="J34" s="84">
        <v>1</v>
      </c>
      <c r="K34" s="84" t="s">
        <v>136</v>
      </c>
      <c r="L34" s="158"/>
      <c r="M34" s="161"/>
      <c r="N34" s="214">
        <v>3.5000000000000003E-2</v>
      </c>
      <c r="O34" s="213">
        <v>3.5000000000000003E-2</v>
      </c>
      <c r="P34" s="162"/>
      <c r="Q34" s="161"/>
      <c r="R34" s="161"/>
      <c r="S34" s="162"/>
      <c r="T34" s="161"/>
      <c r="U34" s="161"/>
      <c r="V34" s="161"/>
      <c r="W34" s="162"/>
      <c r="X34" s="111"/>
      <c r="Z34" s="264"/>
      <c r="AA34" s="265" t="e">
        <f>N34/Z34</f>
        <v>#DIV/0!</v>
      </c>
      <c r="AB34" s="266"/>
    </row>
    <row r="35" spans="1:35" ht="41.25" customHeight="1" thickBot="1" x14ac:dyDescent="0.3">
      <c r="A35" s="88"/>
      <c r="B35" s="89"/>
      <c r="C35" s="90"/>
      <c r="D35" s="90"/>
      <c r="E35" s="236"/>
      <c r="F35" s="382"/>
      <c r="G35" s="58"/>
      <c r="H35" s="130" t="s">
        <v>128</v>
      </c>
      <c r="I35" s="136">
        <f t="shared" si="1"/>
        <v>7.0000000000000007E-2</v>
      </c>
      <c r="J35" s="84">
        <v>3</v>
      </c>
      <c r="K35" s="84" t="s">
        <v>129</v>
      </c>
      <c r="L35" s="158"/>
      <c r="M35" s="161"/>
      <c r="N35" s="161"/>
      <c r="O35" s="161"/>
      <c r="P35" s="162"/>
      <c r="Q35" s="53">
        <v>0.02</v>
      </c>
      <c r="R35" s="161"/>
      <c r="S35" s="53">
        <v>0.03</v>
      </c>
      <c r="T35" s="53"/>
      <c r="U35" s="161"/>
      <c r="V35" s="53">
        <v>0.02</v>
      </c>
      <c r="W35" s="162"/>
      <c r="X35" s="111"/>
      <c r="Z35" s="263"/>
      <c r="AA35" s="242" t="e">
        <v>#DIV/0!</v>
      </c>
      <c r="AB35" s="243"/>
    </row>
    <row r="36" spans="1:35" ht="39.75" customHeight="1" thickBot="1" x14ac:dyDescent="0.3">
      <c r="A36" s="43"/>
      <c r="B36" s="44"/>
      <c r="C36" s="45"/>
      <c r="D36" s="45"/>
      <c r="E36" s="46"/>
      <c r="F36" s="382"/>
      <c r="G36" s="58"/>
      <c r="H36" s="130" t="s">
        <v>112</v>
      </c>
      <c r="I36" s="136">
        <f t="shared" si="1"/>
        <v>0.06</v>
      </c>
      <c r="J36" s="84">
        <v>1</v>
      </c>
      <c r="K36" s="159" t="s">
        <v>109</v>
      </c>
      <c r="L36" s="173"/>
      <c r="M36" s="160"/>
      <c r="N36" s="160"/>
      <c r="O36" s="160"/>
      <c r="P36" s="160"/>
      <c r="Q36" s="160"/>
      <c r="R36" s="160"/>
      <c r="S36" s="160"/>
      <c r="T36" s="160"/>
      <c r="U36" s="160">
        <v>0.06</v>
      </c>
      <c r="V36" s="160"/>
      <c r="W36" s="160"/>
      <c r="X36" s="54"/>
      <c r="Y36" s="55"/>
      <c r="Z36" s="241"/>
      <c r="AA36" s="242" t="e">
        <v>#DIV/0!</v>
      </c>
      <c r="AB36" s="243"/>
      <c r="AC36" s="55"/>
      <c r="AD36" s="55"/>
      <c r="AE36" s="55"/>
      <c r="AF36" s="55"/>
      <c r="AG36" s="55"/>
      <c r="AH36" s="55"/>
      <c r="AI36" s="55"/>
    </row>
    <row r="37" spans="1:35" ht="27" customHeight="1" thickBot="1" x14ac:dyDescent="0.3">
      <c r="A37" s="6"/>
      <c r="B37" s="10"/>
      <c r="C37" s="9" t="s">
        <v>56</v>
      </c>
      <c r="D37" s="384" t="s">
        <v>57</v>
      </c>
      <c r="E37" s="283"/>
      <c r="F37" s="283"/>
      <c r="G37" s="283"/>
      <c r="H37" s="283"/>
      <c r="I37" s="370"/>
      <c r="J37" s="370"/>
      <c r="K37" s="370"/>
      <c r="L37" s="283"/>
      <c r="M37" s="283"/>
      <c r="N37" s="283"/>
      <c r="O37" s="283"/>
      <c r="P37" s="283"/>
      <c r="Q37" s="283"/>
      <c r="R37" s="283"/>
      <c r="S37" s="283"/>
      <c r="T37" s="283"/>
      <c r="U37" s="283"/>
      <c r="V37" s="283"/>
      <c r="W37" s="284"/>
      <c r="X37" s="22"/>
    </row>
    <row r="38" spans="1:35" ht="24" customHeight="1" thickBot="1" x14ac:dyDescent="0.3">
      <c r="A38" s="6"/>
      <c r="B38" s="11"/>
      <c r="C38" s="12"/>
      <c r="D38" s="338" t="s">
        <v>58</v>
      </c>
      <c r="E38" s="323" t="s">
        <v>59</v>
      </c>
      <c r="F38" s="324"/>
      <c r="G38" s="324"/>
      <c r="H38" s="325"/>
      <c r="I38" s="287" t="s">
        <v>32</v>
      </c>
      <c r="J38" s="283"/>
      <c r="K38" s="284"/>
      <c r="L38" s="385" t="s">
        <v>60</v>
      </c>
      <c r="M38" s="283"/>
      <c r="N38" s="283"/>
      <c r="O38" s="283"/>
      <c r="P38" s="283"/>
      <c r="Q38" s="283"/>
      <c r="R38" s="283"/>
      <c r="S38" s="283"/>
      <c r="T38" s="283"/>
      <c r="U38" s="283"/>
      <c r="V38" s="283"/>
      <c r="W38" s="284"/>
      <c r="X38" s="22"/>
    </row>
    <row r="39" spans="1:35" ht="9.75" customHeight="1" x14ac:dyDescent="0.25">
      <c r="A39" s="6"/>
      <c r="B39" s="11"/>
      <c r="C39" s="13"/>
      <c r="D39" s="339"/>
      <c r="E39" s="326"/>
      <c r="F39" s="327"/>
      <c r="G39" s="327"/>
      <c r="H39" s="328"/>
      <c r="I39" s="337" t="s">
        <v>34</v>
      </c>
      <c r="J39" s="298"/>
      <c r="K39" s="299"/>
      <c r="L39" s="300"/>
      <c r="M39" s="285"/>
      <c r="N39" s="285"/>
      <c r="O39" s="285"/>
      <c r="P39" s="285">
        <v>250</v>
      </c>
      <c r="Q39" s="285"/>
      <c r="R39" s="285"/>
      <c r="S39" s="285">
        <v>250</v>
      </c>
      <c r="T39" s="285"/>
      <c r="U39" s="285"/>
      <c r="V39" s="285"/>
      <c r="W39" s="280">
        <v>250</v>
      </c>
      <c r="X39" s="6"/>
    </row>
    <row r="40" spans="1:35" ht="18" customHeight="1" thickBot="1" x14ac:dyDescent="0.3">
      <c r="A40" s="6"/>
      <c r="B40" s="11"/>
      <c r="C40" s="13"/>
      <c r="D40" s="306"/>
      <c r="E40" s="329"/>
      <c r="F40" s="330"/>
      <c r="G40" s="330"/>
      <c r="H40" s="331"/>
      <c r="I40" s="14">
        <v>750</v>
      </c>
      <c r="J40" s="321" t="s">
        <v>46</v>
      </c>
      <c r="K40" s="322"/>
      <c r="L40" s="290"/>
      <c r="M40" s="286"/>
      <c r="N40" s="286"/>
      <c r="O40" s="286"/>
      <c r="P40" s="286"/>
      <c r="Q40" s="286"/>
      <c r="R40" s="286"/>
      <c r="S40" s="286"/>
      <c r="T40" s="286"/>
      <c r="U40" s="286"/>
      <c r="V40" s="286"/>
      <c r="W40" s="281"/>
      <c r="X40" s="22"/>
    </row>
    <row r="41" spans="1:35" ht="52.5" customHeight="1" thickBot="1" x14ac:dyDescent="0.3">
      <c r="A41" s="6"/>
      <c r="B41" s="11"/>
      <c r="C41" s="13"/>
      <c r="D41" s="12"/>
      <c r="E41" s="318" t="s">
        <v>61</v>
      </c>
      <c r="F41" s="343" t="s">
        <v>89</v>
      </c>
      <c r="G41" s="295"/>
      <c r="H41" s="344"/>
      <c r="I41" s="25">
        <f>I42+I45</f>
        <v>9.9960000000000007E-2</v>
      </c>
      <c r="J41" s="294" t="s">
        <v>38</v>
      </c>
      <c r="K41" s="295"/>
      <c r="L41" s="295"/>
      <c r="M41" s="295"/>
      <c r="N41" s="295"/>
      <c r="O41" s="295"/>
      <c r="P41" s="295"/>
      <c r="Q41" s="295"/>
      <c r="R41" s="295"/>
      <c r="S41" s="295"/>
      <c r="T41" s="295"/>
      <c r="U41" s="295"/>
      <c r="V41" s="295"/>
      <c r="W41" s="296"/>
      <c r="X41" s="17">
        <v>10200</v>
      </c>
      <c r="Z41" s="237" t="s">
        <v>168</v>
      </c>
      <c r="AA41" s="238" t="s">
        <v>169</v>
      </c>
      <c r="AB41" s="238" t="s">
        <v>170</v>
      </c>
    </row>
    <row r="42" spans="1:35" ht="28.5" customHeight="1" thickBot="1" x14ac:dyDescent="0.3">
      <c r="A42" s="6"/>
      <c r="B42" s="11" t="s">
        <v>159</v>
      </c>
      <c r="C42" s="13"/>
      <c r="D42" s="13"/>
      <c r="E42" s="319"/>
      <c r="F42" s="63" t="s">
        <v>62</v>
      </c>
      <c r="G42" s="335" t="s">
        <v>120</v>
      </c>
      <c r="H42" s="336"/>
      <c r="I42" s="230">
        <f>I43+I44</f>
        <v>2.9960000000000001E-2</v>
      </c>
      <c r="J42" s="117">
        <v>2</v>
      </c>
      <c r="K42" s="31" t="s">
        <v>137</v>
      </c>
      <c r="L42" s="65"/>
      <c r="M42" s="30"/>
      <c r="N42" s="30"/>
      <c r="O42" s="32"/>
      <c r="P42" s="208">
        <v>0.01</v>
      </c>
      <c r="Q42" s="32"/>
      <c r="R42" s="32"/>
      <c r="S42" s="208">
        <v>0.01</v>
      </c>
      <c r="T42" s="32"/>
      <c r="U42" s="32"/>
      <c r="V42" s="32"/>
      <c r="W42" s="212">
        <v>0.01</v>
      </c>
      <c r="X42" s="22"/>
      <c r="Z42" s="239" t="s">
        <v>15</v>
      </c>
      <c r="AA42" s="240" t="s">
        <v>15</v>
      </c>
      <c r="AB42" s="240" t="s">
        <v>15</v>
      </c>
    </row>
    <row r="43" spans="1:35" ht="28.5" customHeight="1" thickBot="1" x14ac:dyDescent="0.3">
      <c r="A43" s="88"/>
      <c r="B43" s="89"/>
      <c r="C43" s="90"/>
      <c r="D43" s="90"/>
      <c r="E43" s="320"/>
      <c r="F43" s="114"/>
      <c r="G43" s="110"/>
      <c r="H43" s="130" t="s">
        <v>130</v>
      </c>
      <c r="I43" s="165">
        <f>SUM(L43:W43)</f>
        <v>5.0000000000000001E-3</v>
      </c>
      <c r="J43" s="84">
        <v>1</v>
      </c>
      <c r="K43" s="134" t="s">
        <v>126</v>
      </c>
      <c r="L43" s="171"/>
      <c r="M43" s="53">
        <v>5.0000000000000001E-3</v>
      </c>
      <c r="N43" s="53"/>
      <c r="O43" s="163"/>
      <c r="P43" s="135"/>
      <c r="Q43" s="163"/>
      <c r="R43" s="163"/>
      <c r="S43" s="163"/>
      <c r="T43" s="163"/>
      <c r="U43" s="163"/>
      <c r="V43" s="163"/>
      <c r="W43" s="164"/>
      <c r="X43" s="115"/>
      <c r="Z43" s="275">
        <v>5.0000000000000001E-3</v>
      </c>
      <c r="AA43" s="265">
        <f>M43/Z43</f>
        <v>1</v>
      </c>
      <c r="AB43" s="243" t="s">
        <v>177</v>
      </c>
    </row>
    <row r="44" spans="1:35" ht="41.25" customHeight="1" thickBot="1" x14ac:dyDescent="0.3">
      <c r="A44" s="88"/>
      <c r="B44" s="89"/>
      <c r="C44" s="90"/>
      <c r="D44" s="90"/>
      <c r="E44" s="320"/>
      <c r="F44" s="114"/>
      <c r="G44" s="110"/>
      <c r="H44" s="49" t="s">
        <v>139</v>
      </c>
      <c r="I44" s="165">
        <f>SUM(L44:W44)</f>
        <v>2.496E-2</v>
      </c>
      <c r="J44" s="84">
        <v>6</v>
      </c>
      <c r="K44" s="60" t="s">
        <v>103</v>
      </c>
      <c r="L44" s="155"/>
      <c r="M44" s="135">
        <v>4.1599999999999996E-3</v>
      </c>
      <c r="N44" s="135"/>
      <c r="O44" s="135"/>
      <c r="P44" s="135">
        <v>4.1599999999999996E-3</v>
      </c>
      <c r="Q44" s="135">
        <v>4.1599999999999996E-3</v>
      </c>
      <c r="R44" s="135">
        <v>4.1599999999999996E-3</v>
      </c>
      <c r="S44" s="135"/>
      <c r="T44" s="135"/>
      <c r="U44" s="135">
        <v>4.1599999999999996E-3</v>
      </c>
      <c r="V44" s="135">
        <v>4.1599999999999996E-3</v>
      </c>
      <c r="W44" s="135"/>
      <c r="X44" s="115"/>
      <c r="Z44" s="252">
        <f>M44</f>
        <v>4.1599999999999996E-3</v>
      </c>
      <c r="AA44" s="256">
        <f>M44/Z44</f>
        <v>1</v>
      </c>
      <c r="AB44" s="276"/>
    </row>
    <row r="45" spans="1:35" ht="28.5" customHeight="1" thickBot="1" x14ac:dyDescent="0.3">
      <c r="A45" s="6"/>
      <c r="B45" s="11" t="s">
        <v>158</v>
      </c>
      <c r="C45" s="13"/>
      <c r="D45" s="13"/>
      <c r="E45" s="334"/>
      <c r="F45" s="127" t="s">
        <v>63</v>
      </c>
      <c r="G45" s="332" t="s">
        <v>64</v>
      </c>
      <c r="H45" s="333"/>
      <c r="I45" s="231">
        <f>I46+I47</f>
        <v>7.0000000000000007E-2</v>
      </c>
      <c r="J45" s="117">
        <v>3</v>
      </c>
      <c r="K45" s="118" t="s">
        <v>51</v>
      </c>
      <c r="L45" s="117"/>
      <c r="M45" s="119"/>
      <c r="N45" s="119"/>
      <c r="O45" s="120"/>
      <c r="P45" s="209">
        <v>0.02</v>
      </c>
      <c r="Q45" s="120"/>
      <c r="R45" s="120"/>
      <c r="S45" s="210">
        <v>0.02</v>
      </c>
      <c r="T45" s="120"/>
      <c r="U45" s="120"/>
      <c r="V45" s="120"/>
      <c r="W45" s="211">
        <v>0.02</v>
      </c>
      <c r="X45" s="22"/>
      <c r="Z45" s="246" t="s">
        <v>15</v>
      </c>
      <c r="AA45" s="240" t="s">
        <v>15</v>
      </c>
      <c r="AB45" s="240" t="s">
        <v>15</v>
      </c>
    </row>
    <row r="46" spans="1:35" ht="30.75" customHeight="1" thickBot="1" x14ac:dyDescent="0.3">
      <c r="A46" s="43"/>
      <c r="B46" s="44"/>
      <c r="C46" s="45"/>
      <c r="D46" s="45"/>
      <c r="E46" s="46"/>
      <c r="F46" s="66"/>
      <c r="G46" s="48"/>
      <c r="H46" s="49" t="s">
        <v>121</v>
      </c>
      <c r="I46" s="136">
        <f t="shared" ref="I46:I47" si="2">SUM(L46:W46)</f>
        <v>0.04</v>
      </c>
      <c r="J46" s="84">
        <v>1</v>
      </c>
      <c r="K46" s="132" t="s">
        <v>108</v>
      </c>
      <c r="L46" s="174"/>
      <c r="M46" s="70"/>
      <c r="N46" s="70"/>
      <c r="O46" s="70"/>
      <c r="P46" s="70"/>
      <c r="Q46" s="70"/>
      <c r="R46" s="70"/>
      <c r="S46" s="70">
        <v>0.02</v>
      </c>
      <c r="T46" s="70">
        <v>0.02</v>
      </c>
      <c r="U46" s="70"/>
      <c r="V46" s="70"/>
      <c r="W46" s="71"/>
      <c r="X46" s="54"/>
      <c r="Y46" s="55"/>
      <c r="Z46" s="245"/>
      <c r="AA46" s="242" t="e">
        <v>#DIV/0!</v>
      </c>
      <c r="AB46" s="243"/>
      <c r="AC46" s="55"/>
      <c r="AD46" s="55"/>
      <c r="AE46" s="55"/>
      <c r="AF46" s="55"/>
      <c r="AG46" s="55"/>
      <c r="AH46" s="55"/>
      <c r="AI46" s="55"/>
    </row>
    <row r="47" spans="1:35" ht="30.75" customHeight="1" thickBot="1" x14ac:dyDescent="0.3">
      <c r="A47" s="43"/>
      <c r="B47" s="223"/>
      <c r="C47" s="45"/>
      <c r="D47" s="45"/>
      <c r="E47" s="46"/>
      <c r="F47" s="66"/>
      <c r="G47" s="48"/>
      <c r="H47" s="49" t="s">
        <v>163</v>
      </c>
      <c r="I47" s="136">
        <f t="shared" si="2"/>
        <v>3.0000000000000002E-2</v>
      </c>
      <c r="J47" s="84">
        <v>5</v>
      </c>
      <c r="K47" s="132" t="s">
        <v>35</v>
      </c>
      <c r="L47" s="174"/>
      <c r="M47" s="70">
        <v>6.0000000000000001E-3</v>
      </c>
      <c r="N47" s="70"/>
      <c r="O47" s="70"/>
      <c r="P47" s="70">
        <v>6.0000000000000001E-3</v>
      </c>
      <c r="Q47" s="70"/>
      <c r="R47" s="70"/>
      <c r="S47" s="70"/>
      <c r="T47" s="70">
        <v>6.0000000000000001E-3</v>
      </c>
      <c r="U47" s="70"/>
      <c r="V47" s="70"/>
      <c r="W47" s="70">
        <v>1.2E-2</v>
      </c>
      <c r="X47" s="54"/>
      <c r="Y47" s="55"/>
      <c r="Z47" s="252">
        <v>6.0000000000000001E-3</v>
      </c>
      <c r="AA47" s="256">
        <f>M47/Z47</f>
        <v>1</v>
      </c>
      <c r="AB47" s="243" t="s">
        <v>183</v>
      </c>
      <c r="AC47" s="55"/>
      <c r="AD47" s="55"/>
      <c r="AE47" s="55"/>
      <c r="AF47" s="55"/>
      <c r="AG47" s="55"/>
      <c r="AH47" s="55"/>
      <c r="AI47" s="55"/>
    </row>
    <row r="48" spans="1:35" ht="24" customHeight="1" thickBot="1" x14ac:dyDescent="0.3">
      <c r="A48" s="6"/>
      <c r="B48" s="11"/>
      <c r="C48" s="13"/>
      <c r="D48" s="338" t="s">
        <v>65</v>
      </c>
      <c r="E48" s="323" t="s">
        <v>66</v>
      </c>
      <c r="F48" s="324"/>
      <c r="G48" s="324"/>
      <c r="H48" s="325"/>
      <c r="I48" s="287" t="s">
        <v>32</v>
      </c>
      <c r="J48" s="283"/>
      <c r="K48" s="284"/>
      <c r="L48" s="369"/>
      <c r="M48" s="283"/>
      <c r="N48" s="283"/>
      <c r="O48" s="283"/>
      <c r="P48" s="283"/>
      <c r="Q48" s="283"/>
      <c r="R48" s="283"/>
      <c r="S48" s="283"/>
      <c r="T48" s="283"/>
      <c r="U48" s="283"/>
      <c r="V48" s="283"/>
      <c r="W48" s="284"/>
      <c r="X48" s="22"/>
    </row>
    <row r="49" spans="1:35" ht="9.75" customHeight="1" x14ac:dyDescent="0.25">
      <c r="A49" s="6"/>
      <c r="B49" s="11"/>
      <c r="C49" s="13"/>
      <c r="D49" s="339"/>
      <c r="E49" s="326"/>
      <c r="F49" s="327"/>
      <c r="G49" s="327"/>
      <c r="H49" s="328"/>
      <c r="I49" s="337" t="s">
        <v>34</v>
      </c>
      <c r="J49" s="298"/>
      <c r="K49" s="299"/>
      <c r="L49" s="376"/>
      <c r="M49" s="367"/>
      <c r="N49" s="285"/>
      <c r="O49" s="285"/>
      <c r="P49" s="285">
        <v>30</v>
      </c>
      <c r="Q49" s="285"/>
      <c r="R49" s="285"/>
      <c r="S49" s="285">
        <v>30</v>
      </c>
      <c r="T49" s="285"/>
      <c r="U49" s="285"/>
      <c r="V49" s="285"/>
      <c r="W49" s="280">
        <v>30</v>
      </c>
      <c r="X49" s="22"/>
    </row>
    <row r="50" spans="1:35" ht="18" customHeight="1" thickBot="1" x14ac:dyDescent="0.3">
      <c r="A50" s="6"/>
      <c r="B50" s="11"/>
      <c r="C50" s="13"/>
      <c r="D50" s="306"/>
      <c r="E50" s="329"/>
      <c r="F50" s="330"/>
      <c r="G50" s="330"/>
      <c r="H50" s="331"/>
      <c r="I50" s="14">
        <v>90</v>
      </c>
      <c r="J50" s="321" t="s">
        <v>46</v>
      </c>
      <c r="K50" s="322"/>
      <c r="L50" s="290"/>
      <c r="M50" s="286"/>
      <c r="N50" s="286"/>
      <c r="O50" s="286"/>
      <c r="P50" s="286"/>
      <c r="Q50" s="286"/>
      <c r="R50" s="286"/>
      <c r="S50" s="286"/>
      <c r="T50" s="286"/>
      <c r="U50" s="286"/>
      <c r="V50" s="286"/>
      <c r="W50" s="281"/>
      <c r="X50" s="6"/>
    </row>
    <row r="51" spans="1:35" ht="41.25" customHeight="1" thickBot="1" x14ac:dyDescent="0.3">
      <c r="A51" s="6"/>
      <c r="B51" s="11"/>
      <c r="C51" s="13"/>
      <c r="D51" s="12"/>
      <c r="E51" s="318" t="s">
        <v>67</v>
      </c>
      <c r="F51" s="343" t="s">
        <v>68</v>
      </c>
      <c r="G51" s="295"/>
      <c r="H51" s="344"/>
      <c r="I51" s="25">
        <f>I52+I56</f>
        <v>0.2</v>
      </c>
      <c r="J51" s="366" t="s">
        <v>38</v>
      </c>
      <c r="K51" s="283"/>
      <c r="L51" s="283"/>
      <c r="M51" s="283"/>
      <c r="N51" s="283"/>
      <c r="O51" s="283"/>
      <c r="P51" s="283"/>
      <c r="Q51" s="283"/>
      <c r="R51" s="283"/>
      <c r="S51" s="283"/>
      <c r="T51" s="283"/>
      <c r="U51" s="283"/>
      <c r="V51" s="283"/>
      <c r="W51" s="284"/>
      <c r="X51" s="17">
        <v>5000</v>
      </c>
      <c r="Z51" s="237" t="s">
        <v>168</v>
      </c>
      <c r="AA51" s="238" t="s">
        <v>169</v>
      </c>
      <c r="AB51" s="238" t="s">
        <v>170</v>
      </c>
    </row>
    <row r="52" spans="1:35" ht="39" customHeight="1" thickBot="1" x14ac:dyDescent="0.3">
      <c r="A52" s="6"/>
      <c r="B52" s="11" t="s">
        <v>153</v>
      </c>
      <c r="C52" s="13"/>
      <c r="D52" s="13"/>
      <c r="E52" s="319"/>
      <c r="F52" s="131" t="s">
        <v>69</v>
      </c>
      <c r="G52" s="365" t="s">
        <v>70</v>
      </c>
      <c r="H52" s="336"/>
      <c r="I52" s="153">
        <f>SUM(I53:I55)</f>
        <v>0.15</v>
      </c>
      <c r="J52" s="27">
        <v>3</v>
      </c>
      <c r="K52" s="28" t="s">
        <v>51</v>
      </c>
      <c r="L52" s="65"/>
      <c r="M52" s="32"/>
      <c r="N52" s="32"/>
      <c r="O52" s="32"/>
      <c r="P52" s="208">
        <v>0.05</v>
      </c>
      <c r="Q52" s="32"/>
      <c r="R52" s="32"/>
      <c r="S52" s="208">
        <v>0.05</v>
      </c>
      <c r="T52" s="32"/>
      <c r="U52" s="32"/>
      <c r="V52" s="32"/>
      <c r="W52" s="212">
        <v>0.03</v>
      </c>
      <c r="X52" s="20"/>
      <c r="Z52" s="248" t="s">
        <v>185</v>
      </c>
      <c r="AA52" s="240" t="s">
        <v>15</v>
      </c>
      <c r="AB52" s="240" t="s">
        <v>15</v>
      </c>
    </row>
    <row r="53" spans="1:35" ht="66" customHeight="1" thickBot="1" x14ac:dyDescent="0.3">
      <c r="A53" s="88"/>
      <c r="B53" s="89"/>
      <c r="C53" s="90"/>
      <c r="D53" s="90"/>
      <c r="E53" s="320"/>
      <c r="F53" s="166"/>
      <c r="G53" s="235"/>
      <c r="H53" s="130" t="s">
        <v>131</v>
      </c>
      <c r="I53" s="67">
        <f>SUM(L53:W53)</f>
        <v>0.06</v>
      </c>
      <c r="J53" s="84">
        <v>10</v>
      </c>
      <c r="K53" s="69" t="s">
        <v>132</v>
      </c>
      <c r="L53" s="36"/>
      <c r="M53" s="121"/>
      <c r="N53" s="70">
        <v>0.03</v>
      </c>
      <c r="O53" s="70"/>
      <c r="P53" s="70">
        <v>0.03</v>
      </c>
      <c r="Q53" s="121"/>
      <c r="R53" s="121"/>
      <c r="S53" s="121"/>
      <c r="T53" s="121"/>
      <c r="U53" s="121"/>
      <c r="V53" s="121"/>
      <c r="W53" s="167"/>
      <c r="X53" s="111"/>
      <c r="Z53" s="252"/>
      <c r="AA53" s="256" t="e">
        <f>N53/Z53</f>
        <v>#DIV/0!</v>
      </c>
      <c r="AB53" s="253"/>
    </row>
    <row r="54" spans="1:35" ht="39" customHeight="1" thickBot="1" x14ac:dyDescent="0.3">
      <c r="A54" s="88"/>
      <c r="B54" s="89"/>
      <c r="C54" s="90"/>
      <c r="D54" s="90"/>
      <c r="E54" s="320"/>
      <c r="F54" s="166"/>
      <c r="G54" s="235"/>
      <c r="H54" s="130" t="s">
        <v>133</v>
      </c>
      <c r="I54" s="67">
        <f>SUM(L54:W54)</f>
        <v>0.03</v>
      </c>
      <c r="J54" s="84">
        <v>1</v>
      </c>
      <c r="K54" s="69" t="s">
        <v>134</v>
      </c>
      <c r="L54" s="36"/>
      <c r="M54" s="121"/>
      <c r="N54" s="121"/>
      <c r="O54" s="70">
        <v>0.03</v>
      </c>
      <c r="P54" s="121"/>
      <c r="Q54" s="70"/>
      <c r="R54" s="121"/>
      <c r="S54" s="121"/>
      <c r="T54" s="121"/>
      <c r="U54" s="121"/>
      <c r="V54" s="121"/>
      <c r="W54" s="167"/>
      <c r="X54" s="111"/>
      <c r="Z54" s="251"/>
      <c r="AA54" s="242" t="e">
        <v>#DIV/0!</v>
      </c>
      <c r="AB54" s="243"/>
    </row>
    <row r="55" spans="1:35" ht="74.25" customHeight="1" thickBot="1" x14ac:dyDescent="0.3">
      <c r="A55" s="43"/>
      <c r="B55" s="44"/>
      <c r="C55" s="45"/>
      <c r="D55" s="45"/>
      <c r="E55" s="320"/>
      <c r="F55" s="66"/>
      <c r="G55" s="48"/>
      <c r="H55" s="49" t="s">
        <v>140</v>
      </c>
      <c r="I55" s="67">
        <f>SUM(L55:W55)</f>
        <v>0.06</v>
      </c>
      <c r="J55" s="84">
        <v>1</v>
      </c>
      <c r="K55" s="69" t="s">
        <v>82</v>
      </c>
      <c r="L55" s="174"/>
      <c r="M55" s="70"/>
      <c r="N55" s="70"/>
      <c r="O55" s="70"/>
      <c r="P55" s="70"/>
      <c r="Q55" s="70">
        <v>1.4999999999999999E-2</v>
      </c>
      <c r="R55" s="70">
        <v>1.4999999999999999E-2</v>
      </c>
      <c r="S55" s="70">
        <v>1.4999999999999999E-2</v>
      </c>
      <c r="T55" s="70">
        <v>1.4999999999999999E-2</v>
      </c>
      <c r="U55" s="70"/>
      <c r="V55" s="70"/>
      <c r="W55" s="71"/>
      <c r="X55" s="54"/>
      <c r="Y55" s="55"/>
      <c r="Z55" s="241"/>
      <c r="AA55" s="242" t="e">
        <v>#DIV/0!</v>
      </c>
      <c r="AB55" s="243"/>
      <c r="AC55" s="55"/>
      <c r="AD55" s="55"/>
      <c r="AE55" s="55"/>
      <c r="AF55" s="55"/>
      <c r="AG55" s="55"/>
      <c r="AH55" s="55"/>
      <c r="AI55" s="55"/>
    </row>
    <row r="56" spans="1:35" ht="36" customHeight="1" thickBot="1" x14ac:dyDescent="0.3">
      <c r="A56" s="6"/>
      <c r="B56" s="11" t="s">
        <v>154</v>
      </c>
      <c r="C56" s="13"/>
      <c r="D56" s="13"/>
      <c r="E56" s="233"/>
      <c r="F56" s="23" t="s">
        <v>71</v>
      </c>
      <c r="G56" s="363" t="s">
        <v>141</v>
      </c>
      <c r="H56" s="364"/>
      <c r="I56" s="73">
        <f>SUM(I57,I58,I59)</f>
        <v>0.05</v>
      </c>
      <c r="J56" s="74">
        <v>3</v>
      </c>
      <c r="K56" s="75" t="s">
        <v>51</v>
      </c>
      <c r="L56" s="175"/>
      <c r="M56" s="76"/>
      <c r="N56" s="76"/>
      <c r="O56" s="76"/>
      <c r="P56" s="216">
        <v>0.01</v>
      </c>
      <c r="Q56" s="76"/>
      <c r="R56" s="76"/>
      <c r="S56" s="216">
        <v>2.5000000000000001E-2</v>
      </c>
      <c r="T56" s="76"/>
      <c r="U56" s="76"/>
      <c r="V56" s="76"/>
      <c r="W56" s="216">
        <v>1.4999999999999999E-2</v>
      </c>
      <c r="X56" s="20"/>
      <c r="Z56" s="239" t="s">
        <v>15</v>
      </c>
      <c r="AA56" s="240" t="s">
        <v>15</v>
      </c>
      <c r="AB56" s="240" t="s">
        <v>15</v>
      </c>
    </row>
    <row r="57" spans="1:35" ht="47.25" customHeight="1" thickBot="1" x14ac:dyDescent="0.3">
      <c r="A57" s="43"/>
      <c r="B57" s="44"/>
      <c r="C57" s="45"/>
      <c r="D57" s="45"/>
      <c r="E57" s="46"/>
      <c r="F57" s="66"/>
      <c r="G57" s="49"/>
      <c r="H57" s="222" t="s">
        <v>162</v>
      </c>
      <c r="I57" s="221">
        <v>0.01</v>
      </c>
      <c r="J57" s="51">
        <v>2</v>
      </c>
      <c r="K57" s="132" t="s">
        <v>103</v>
      </c>
      <c r="L57" s="174"/>
      <c r="M57" s="70"/>
      <c r="N57" s="70"/>
      <c r="O57" s="70">
        <v>5.0000000000000001E-3</v>
      </c>
      <c r="P57" s="70"/>
      <c r="Q57" s="70"/>
      <c r="R57" s="70"/>
      <c r="S57" s="70"/>
      <c r="T57" s="70"/>
      <c r="U57" s="70"/>
      <c r="V57" s="70">
        <v>5.0000000000000001E-3</v>
      </c>
      <c r="W57" s="70"/>
      <c r="X57" s="54"/>
      <c r="Y57" s="55"/>
      <c r="Z57" s="241"/>
      <c r="AA57" s="242" t="e">
        <v>#DIV/0!</v>
      </c>
      <c r="AB57" s="243"/>
      <c r="AC57" s="55"/>
      <c r="AD57" s="55"/>
      <c r="AE57" s="55"/>
      <c r="AF57" s="55"/>
      <c r="AG57" s="55"/>
      <c r="AH57" s="55"/>
      <c r="AI57" s="55"/>
    </row>
    <row r="58" spans="1:35" ht="47.25" customHeight="1" thickBot="1" x14ac:dyDescent="0.3">
      <c r="A58" s="43"/>
      <c r="B58" s="44"/>
      <c r="C58" s="45"/>
      <c r="D58" s="45"/>
      <c r="E58" s="46"/>
      <c r="F58" s="66"/>
      <c r="G58" s="49"/>
      <c r="H58" s="229" t="s">
        <v>143</v>
      </c>
      <c r="I58" s="221">
        <v>0.01</v>
      </c>
      <c r="J58" s="51">
        <v>1</v>
      </c>
      <c r="K58" s="69" t="s">
        <v>103</v>
      </c>
      <c r="L58" s="174"/>
      <c r="M58" s="70"/>
      <c r="N58" s="70"/>
      <c r="O58" s="70"/>
      <c r="P58" s="70"/>
      <c r="Q58" s="70"/>
      <c r="R58" s="70"/>
      <c r="S58" s="70">
        <v>0.01</v>
      </c>
      <c r="T58" s="70"/>
      <c r="U58" s="70"/>
      <c r="V58" s="70"/>
      <c r="W58" s="70"/>
      <c r="X58" s="54"/>
      <c r="Y58" s="55"/>
      <c r="Z58" s="241"/>
      <c r="AA58" s="242" t="e">
        <v>#DIV/0!</v>
      </c>
      <c r="AB58" s="243"/>
      <c r="AC58" s="55"/>
      <c r="AD58" s="55"/>
      <c r="AE58" s="55"/>
      <c r="AF58" s="55"/>
      <c r="AG58" s="55"/>
      <c r="AH58" s="55"/>
      <c r="AI58" s="55"/>
    </row>
    <row r="59" spans="1:35" ht="47.25" customHeight="1" thickBot="1" x14ac:dyDescent="0.3">
      <c r="A59" s="43"/>
      <c r="B59" s="44"/>
      <c r="C59" s="45"/>
      <c r="D59" s="45"/>
      <c r="E59" s="46"/>
      <c r="F59" s="66"/>
      <c r="G59" s="49"/>
      <c r="H59" s="222" t="s">
        <v>142</v>
      </c>
      <c r="I59" s="221">
        <v>0.03</v>
      </c>
      <c r="J59" s="51">
        <v>6</v>
      </c>
      <c r="K59" s="132" t="s">
        <v>105</v>
      </c>
      <c r="L59" s="174"/>
      <c r="M59" s="70"/>
      <c r="N59" s="70"/>
      <c r="O59" s="70"/>
      <c r="P59" s="70"/>
      <c r="Q59" s="70">
        <v>1.4999999999999999E-2</v>
      </c>
      <c r="R59" s="70"/>
      <c r="S59" s="70"/>
      <c r="T59" s="70"/>
      <c r="U59" s="70">
        <v>1.4999999999999999E-2</v>
      </c>
      <c r="V59" s="70"/>
      <c r="W59" s="70"/>
      <c r="X59" s="54"/>
      <c r="Y59" s="55"/>
      <c r="Z59" s="241"/>
      <c r="AA59" s="242" t="e">
        <v>#DIV/0!</v>
      </c>
      <c r="AB59" s="243"/>
      <c r="AC59" s="55"/>
      <c r="AD59" s="55"/>
      <c r="AE59" s="55"/>
      <c r="AF59" s="55"/>
      <c r="AG59" s="55"/>
      <c r="AH59" s="55"/>
      <c r="AI59" s="55"/>
    </row>
    <row r="60" spans="1:35" ht="25.5" customHeight="1" thickBot="1" x14ac:dyDescent="0.3">
      <c r="A60" s="6"/>
      <c r="B60" s="8" t="s">
        <v>72</v>
      </c>
      <c r="C60" s="359" t="s">
        <v>73</v>
      </c>
      <c r="D60" s="283"/>
      <c r="E60" s="283"/>
      <c r="F60" s="283"/>
      <c r="G60" s="283"/>
      <c r="H60" s="370"/>
      <c r="I60" s="283"/>
      <c r="J60" s="283"/>
      <c r="K60" s="283"/>
      <c r="L60" s="283"/>
      <c r="M60" s="283"/>
      <c r="N60" s="283"/>
      <c r="O60" s="283"/>
      <c r="P60" s="283"/>
      <c r="Q60" s="283"/>
      <c r="R60" s="283"/>
      <c r="S60" s="283"/>
      <c r="T60" s="283"/>
      <c r="U60" s="283"/>
      <c r="V60" s="283"/>
      <c r="W60" s="315"/>
      <c r="X60" s="6"/>
    </row>
    <row r="61" spans="1:35" ht="27" customHeight="1" thickBot="1" x14ac:dyDescent="0.3">
      <c r="A61" s="6"/>
      <c r="B61" s="10"/>
      <c r="C61" s="9" t="s">
        <v>74</v>
      </c>
      <c r="D61" s="371" t="s">
        <v>75</v>
      </c>
      <c r="E61" s="283"/>
      <c r="F61" s="283"/>
      <c r="G61" s="283"/>
      <c r="H61" s="283"/>
      <c r="I61" s="283"/>
      <c r="J61" s="283"/>
      <c r="K61" s="283"/>
      <c r="L61" s="283"/>
      <c r="M61" s="283"/>
      <c r="N61" s="283"/>
      <c r="O61" s="283"/>
      <c r="P61" s="283"/>
      <c r="Q61" s="283"/>
      <c r="R61" s="283"/>
      <c r="S61" s="283"/>
      <c r="T61" s="283"/>
      <c r="U61" s="283"/>
      <c r="V61" s="283"/>
      <c r="W61" s="284"/>
      <c r="X61" s="22"/>
    </row>
    <row r="62" spans="1:35" ht="24" customHeight="1" thickBot="1" x14ac:dyDescent="0.3">
      <c r="A62" s="6"/>
      <c r="B62" s="11"/>
      <c r="C62" s="13"/>
      <c r="D62" s="338" t="s">
        <v>76</v>
      </c>
      <c r="E62" s="323" t="s">
        <v>77</v>
      </c>
      <c r="F62" s="324"/>
      <c r="G62" s="324"/>
      <c r="H62" s="325"/>
      <c r="I62" s="287" t="s">
        <v>32</v>
      </c>
      <c r="J62" s="283"/>
      <c r="K62" s="284"/>
      <c r="L62" s="369"/>
      <c r="M62" s="283"/>
      <c r="N62" s="283"/>
      <c r="O62" s="283"/>
      <c r="P62" s="283"/>
      <c r="Q62" s="283"/>
      <c r="R62" s="283"/>
      <c r="S62" s="283"/>
      <c r="T62" s="283"/>
      <c r="U62" s="283"/>
      <c r="V62" s="283"/>
      <c r="W62" s="284"/>
      <c r="X62" s="22"/>
    </row>
    <row r="63" spans="1:35" ht="9.75" customHeight="1" thickBot="1" x14ac:dyDescent="0.3">
      <c r="A63" s="6"/>
      <c r="B63" s="11"/>
      <c r="C63" s="13"/>
      <c r="D63" s="339"/>
      <c r="E63" s="326"/>
      <c r="F63" s="327"/>
      <c r="G63" s="327"/>
      <c r="H63" s="328"/>
      <c r="I63" s="337" t="s">
        <v>34</v>
      </c>
      <c r="J63" s="298"/>
      <c r="K63" s="299"/>
      <c r="L63" s="376"/>
      <c r="M63" s="367"/>
      <c r="N63" s="367"/>
      <c r="O63" s="367"/>
      <c r="P63" s="309"/>
      <c r="Q63" s="285"/>
      <c r="R63" s="285"/>
      <c r="S63" s="309">
        <v>400</v>
      </c>
      <c r="T63" s="285"/>
      <c r="U63" s="285"/>
      <c r="V63" s="285"/>
      <c r="W63" s="307">
        <v>450</v>
      </c>
      <c r="X63" s="22"/>
    </row>
    <row r="64" spans="1:35" ht="18" customHeight="1" thickBot="1" x14ac:dyDescent="0.3">
      <c r="A64" s="6"/>
      <c r="B64" s="11"/>
      <c r="C64" s="13"/>
      <c r="D64" s="306"/>
      <c r="E64" s="329"/>
      <c r="F64" s="330"/>
      <c r="G64" s="330"/>
      <c r="H64" s="331"/>
      <c r="I64" s="137"/>
      <c r="J64" s="342" t="s">
        <v>46</v>
      </c>
      <c r="K64" s="322"/>
      <c r="L64" s="290"/>
      <c r="M64" s="286"/>
      <c r="N64" s="286"/>
      <c r="O64" s="286"/>
      <c r="P64" s="310"/>
      <c r="Q64" s="286"/>
      <c r="R64" s="286"/>
      <c r="S64" s="310"/>
      <c r="T64" s="286"/>
      <c r="U64" s="286"/>
      <c r="V64" s="286"/>
      <c r="W64" s="308"/>
      <c r="X64" s="35"/>
    </row>
    <row r="65" spans="1:35" ht="35.25" customHeight="1" thickBot="1" x14ac:dyDescent="0.3">
      <c r="A65" s="6"/>
      <c r="B65" s="11"/>
      <c r="C65" s="13"/>
      <c r="D65" s="12"/>
      <c r="E65" s="318" t="s">
        <v>78</v>
      </c>
      <c r="F65" s="375" t="s">
        <v>90</v>
      </c>
      <c r="G65" s="283"/>
      <c r="H65" s="284"/>
      <c r="I65" s="16">
        <f>I66+I69</f>
        <v>0.04</v>
      </c>
      <c r="J65" s="294" t="s">
        <v>38</v>
      </c>
      <c r="K65" s="295"/>
      <c r="L65" s="295"/>
      <c r="M65" s="295"/>
      <c r="N65" s="295"/>
      <c r="O65" s="295"/>
      <c r="P65" s="295"/>
      <c r="Q65" s="295"/>
      <c r="R65" s="295"/>
      <c r="S65" s="295"/>
      <c r="T65" s="295"/>
      <c r="U65" s="295"/>
      <c r="V65" s="295"/>
      <c r="W65" s="296"/>
      <c r="X65" s="100">
        <v>10000</v>
      </c>
      <c r="Z65" s="237" t="s">
        <v>168</v>
      </c>
      <c r="AA65" s="238" t="s">
        <v>169</v>
      </c>
      <c r="AB65" s="238" t="s">
        <v>170</v>
      </c>
    </row>
    <row r="66" spans="1:35" ht="28.5" customHeight="1" thickBot="1" x14ac:dyDescent="0.3">
      <c r="A66" s="6"/>
      <c r="B66" s="11" t="s">
        <v>152</v>
      </c>
      <c r="C66" s="13"/>
      <c r="D66" s="13"/>
      <c r="E66" s="334"/>
      <c r="F66" s="26" t="s">
        <v>79</v>
      </c>
      <c r="G66" s="365" t="s">
        <v>80</v>
      </c>
      <c r="H66" s="377"/>
      <c r="I66" s="138">
        <v>0.01</v>
      </c>
      <c r="J66" s="65">
        <v>2</v>
      </c>
      <c r="K66" s="39" t="s">
        <v>91</v>
      </c>
      <c r="L66" s="27"/>
      <c r="M66" s="72"/>
      <c r="N66" s="92"/>
      <c r="O66" s="92"/>
      <c r="P66" s="92"/>
      <c r="Q66" s="92"/>
      <c r="R66" s="92"/>
      <c r="S66" s="92"/>
      <c r="T66" s="92"/>
      <c r="U66" s="92"/>
      <c r="V66" s="92"/>
      <c r="W66" s="99"/>
      <c r="X66" s="101"/>
      <c r="Z66" s="239" t="s">
        <v>15</v>
      </c>
      <c r="AA66" s="240" t="s">
        <v>15</v>
      </c>
      <c r="AB66" s="240" t="s">
        <v>15</v>
      </c>
    </row>
    <row r="67" spans="1:35" ht="32.25" customHeight="1" thickBot="1" x14ac:dyDescent="0.3">
      <c r="A67" s="43"/>
      <c r="B67" s="44"/>
      <c r="C67" s="45"/>
      <c r="D67" s="45"/>
      <c r="E67" s="46"/>
      <c r="F67" s="47"/>
      <c r="G67" s="48"/>
      <c r="H67" s="130" t="s">
        <v>113</v>
      </c>
      <c r="I67" s="136">
        <f>SUM(L67:W67)</f>
        <v>6.0000000000000001E-3</v>
      </c>
      <c r="J67" s="84">
        <v>2</v>
      </c>
      <c r="K67" s="132" t="s">
        <v>114</v>
      </c>
      <c r="L67" s="174"/>
      <c r="M67" s="70"/>
      <c r="N67" s="70"/>
      <c r="O67" s="70"/>
      <c r="P67" s="70">
        <v>3.0000000000000001E-3</v>
      </c>
      <c r="Q67" s="70"/>
      <c r="R67" s="70"/>
      <c r="S67" s="70"/>
      <c r="T67" s="70"/>
      <c r="U67" s="70"/>
      <c r="V67" s="70"/>
      <c r="W67" s="71">
        <v>3.0000000000000001E-3</v>
      </c>
      <c r="X67" s="54"/>
      <c r="Y67" s="55"/>
      <c r="Z67" s="241"/>
      <c r="AA67" s="242" t="e">
        <v>#DIV/0!</v>
      </c>
      <c r="AB67" s="243"/>
      <c r="AC67" s="55"/>
      <c r="AD67" s="55"/>
      <c r="AE67" s="55"/>
      <c r="AF67" s="55"/>
      <c r="AG67" s="55"/>
      <c r="AH67" s="55"/>
      <c r="AI67" s="55"/>
    </row>
    <row r="68" spans="1:35" ht="32.25" customHeight="1" thickBot="1" x14ac:dyDescent="0.3">
      <c r="A68" s="43"/>
      <c r="B68" s="44"/>
      <c r="C68" s="45"/>
      <c r="D68" s="45"/>
      <c r="E68" s="46"/>
      <c r="F68" s="47"/>
      <c r="G68" s="48"/>
      <c r="H68" s="130" t="s">
        <v>135</v>
      </c>
      <c r="I68" s="136">
        <f>SUM(L68:W68)</f>
        <v>6.0000000000000001E-3</v>
      </c>
      <c r="J68" s="84">
        <v>1</v>
      </c>
      <c r="K68" s="69" t="s">
        <v>144</v>
      </c>
      <c r="L68" s="174"/>
      <c r="M68" s="70"/>
      <c r="N68" s="70"/>
      <c r="O68" s="70"/>
      <c r="P68" s="70"/>
      <c r="Q68" s="70"/>
      <c r="R68" s="70"/>
      <c r="S68" s="70"/>
      <c r="T68" s="70"/>
      <c r="U68" s="70">
        <v>6.0000000000000001E-3</v>
      </c>
      <c r="V68" s="70"/>
      <c r="W68" s="71"/>
      <c r="X68" s="54"/>
      <c r="Y68" s="55"/>
      <c r="Z68" s="241"/>
      <c r="AA68" s="242" t="e">
        <v>#DIV/0!</v>
      </c>
      <c r="AB68" s="243"/>
      <c r="AC68" s="55"/>
      <c r="AD68" s="55"/>
      <c r="AE68" s="55"/>
      <c r="AF68" s="55"/>
      <c r="AG68" s="55"/>
      <c r="AH68" s="55"/>
      <c r="AI68" s="55"/>
    </row>
    <row r="69" spans="1:35" ht="34.5" customHeight="1" thickBot="1" x14ac:dyDescent="0.3">
      <c r="A69" s="6"/>
      <c r="B69" s="11" t="s">
        <v>155</v>
      </c>
      <c r="C69" s="13"/>
      <c r="D69" s="13"/>
      <c r="E69" s="46"/>
      <c r="F69" s="116" t="s">
        <v>83</v>
      </c>
      <c r="G69" s="373" t="s">
        <v>92</v>
      </c>
      <c r="H69" s="374"/>
      <c r="I69" s="139">
        <f>I70+I71</f>
        <v>0.03</v>
      </c>
      <c r="J69" s="117">
        <v>2</v>
      </c>
      <c r="K69" s="123" t="s">
        <v>84</v>
      </c>
      <c r="L69" s="176"/>
      <c r="M69" s="124"/>
      <c r="N69" s="125"/>
      <c r="O69" s="125"/>
      <c r="P69" s="125"/>
      <c r="Q69" s="125"/>
      <c r="R69" s="125"/>
      <c r="S69" s="215">
        <v>1.2500000000000001E-2</v>
      </c>
      <c r="T69" s="125"/>
      <c r="U69" s="125"/>
      <c r="V69" s="215">
        <v>1.2500000000000001E-2</v>
      </c>
      <c r="W69" s="126"/>
      <c r="X69" s="103"/>
      <c r="Z69" s="239" t="s">
        <v>15</v>
      </c>
      <c r="AA69" s="240" t="s">
        <v>15</v>
      </c>
      <c r="AB69" s="240" t="s">
        <v>15</v>
      </c>
    </row>
    <row r="70" spans="1:35" ht="29.25" customHeight="1" thickBot="1" x14ac:dyDescent="0.3">
      <c r="A70" s="43"/>
      <c r="B70" s="44"/>
      <c r="C70" s="45"/>
      <c r="D70" s="45"/>
      <c r="E70" s="122"/>
      <c r="F70" s="66"/>
      <c r="G70" s="48"/>
      <c r="H70" s="49" t="s">
        <v>101</v>
      </c>
      <c r="I70" s="136">
        <f>SUM(L70:W70)</f>
        <v>1.4999999999999999E-2</v>
      </c>
      <c r="J70" s="84">
        <v>1</v>
      </c>
      <c r="K70" s="132" t="s">
        <v>115</v>
      </c>
      <c r="L70" s="180"/>
      <c r="M70" s="80"/>
      <c r="N70" s="80"/>
      <c r="O70" s="80"/>
      <c r="P70" s="80"/>
      <c r="Q70" s="80"/>
      <c r="R70" s="80"/>
      <c r="S70" s="80"/>
      <c r="T70" s="80"/>
      <c r="U70" s="80"/>
      <c r="V70" s="80">
        <v>1.4999999999999999E-2</v>
      </c>
      <c r="W70" s="81"/>
      <c r="X70" s="54"/>
      <c r="Y70" s="55"/>
      <c r="Z70" s="241"/>
      <c r="AA70" s="242" t="e">
        <v>#DIV/0!</v>
      </c>
      <c r="AB70" s="243"/>
      <c r="AC70" s="55"/>
      <c r="AD70" s="55"/>
      <c r="AE70" s="55"/>
      <c r="AF70" s="55"/>
      <c r="AG70" s="55"/>
      <c r="AH70" s="55"/>
      <c r="AI70" s="55"/>
    </row>
    <row r="71" spans="1:35" ht="29.25" customHeight="1" thickBot="1" x14ac:dyDescent="0.3">
      <c r="A71" s="43"/>
      <c r="B71" s="44" t="s">
        <v>157</v>
      </c>
      <c r="C71" s="45"/>
      <c r="D71" s="45"/>
      <c r="E71" s="122"/>
      <c r="F71" s="66"/>
      <c r="G71" s="48"/>
      <c r="H71" s="49" t="s">
        <v>102</v>
      </c>
      <c r="I71" s="136">
        <f>SUM(L71:W71)</f>
        <v>1.4999999999999999E-2</v>
      </c>
      <c r="J71" s="84">
        <v>1</v>
      </c>
      <c r="K71" s="132" t="s">
        <v>115</v>
      </c>
      <c r="L71" s="180"/>
      <c r="M71" s="80"/>
      <c r="N71" s="80"/>
      <c r="O71" s="80"/>
      <c r="P71" s="80"/>
      <c r="Q71" s="80"/>
      <c r="R71" s="80"/>
      <c r="S71" s="182"/>
      <c r="T71" s="80"/>
      <c r="U71" s="80"/>
      <c r="V71" s="80"/>
      <c r="W71" s="81">
        <v>1.4999999999999999E-2</v>
      </c>
      <c r="X71" s="54"/>
      <c r="Y71" s="55"/>
      <c r="Z71" s="241"/>
      <c r="AA71" s="242" t="e">
        <v>#DIV/0!</v>
      </c>
      <c r="AB71" s="243"/>
      <c r="AC71" s="55"/>
      <c r="AD71" s="55"/>
      <c r="AE71" s="55"/>
      <c r="AF71" s="55"/>
      <c r="AG71" s="55"/>
      <c r="AH71" s="55"/>
      <c r="AI71" s="55"/>
    </row>
    <row r="72" spans="1:35" ht="35.25" customHeight="1" thickBot="1" x14ac:dyDescent="0.3">
      <c r="A72" s="6"/>
      <c r="B72" s="11"/>
      <c r="C72" s="13"/>
      <c r="D72" s="13"/>
      <c r="E72" s="304" t="s">
        <v>85</v>
      </c>
      <c r="F72" s="372" t="s">
        <v>86</v>
      </c>
      <c r="G72" s="345"/>
      <c r="H72" s="345"/>
      <c r="I72" s="140">
        <f>I73+I77</f>
        <v>3.6299999999999999E-2</v>
      </c>
      <c r="J72" s="368" t="s">
        <v>93</v>
      </c>
      <c r="K72" s="345"/>
      <c r="L72" s="345"/>
      <c r="M72" s="345"/>
      <c r="N72" s="345"/>
      <c r="O72" s="345"/>
      <c r="P72" s="345"/>
      <c r="Q72" s="345"/>
      <c r="R72" s="345"/>
      <c r="S72" s="345"/>
      <c r="T72" s="345"/>
      <c r="U72" s="345"/>
      <c r="V72" s="345"/>
      <c r="W72" s="346"/>
      <c r="X72" s="104">
        <v>20000</v>
      </c>
      <c r="Z72" s="237" t="s">
        <v>168</v>
      </c>
      <c r="AA72" s="238" t="s">
        <v>169</v>
      </c>
      <c r="AB72" s="238" t="s">
        <v>170</v>
      </c>
    </row>
    <row r="73" spans="1:35" ht="26.25" customHeight="1" thickBot="1" x14ac:dyDescent="0.3">
      <c r="A73" s="77"/>
      <c r="B73" s="11"/>
      <c r="C73" s="13"/>
      <c r="D73" s="13"/>
      <c r="E73" s="339"/>
      <c r="F73" s="18" t="s">
        <v>87</v>
      </c>
      <c r="G73" s="361" t="s">
        <v>116</v>
      </c>
      <c r="H73" s="362"/>
      <c r="I73" s="141">
        <f>SUM(I74:I76)</f>
        <v>2.63E-2</v>
      </c>
      <c r="J73" s="42">
        <v>3</v>
      </c>
      <c r="K73" s="129" t="s">
        <v>51</v>
      </c>
      <c r="L73" s="177"/>
      <c r="M73" s="78"/>
      <c r="N73" s="78"/>
      <c r="O73" s="78"/>
      <c r="P73" s="78">
        <v>6.0000000000000001E-3</v>
      </c>
      <c r="Q73" s="78"/>
      <c r="R73" s="78"/>
      <c r="S73" s="78">
        <v>6.0000000000000001E-3</v>
      </c>
      <c r="T73" s="78"/>
      <c r="U73" s="78"/>
      <c r="V73" s="78"/>
      <c r="W73" s="98">
        <v>8.0000000000000002E-3</v>
      </c>
      <c r="X73" s="101"/>
      <c r="Z73" s="248" t="s">
        <v>15</v>
      </c>
      <c r="AA73" s="240" t="s">
        <v>15</v>
      </c>
      <c r="AB73" s="240" t="s">
        <v>15</v>
      </c>
    </row>
    <row r="74" spans="1:35" ht="26.25" customHeight="1" thickBot="1" x14ac:dyDescent="0.3">
      <c r="A74" s="112"/>
      <c r="B74" s="11" t="s">
        <v>149</v>
      </c>
      <c r="C74" s="90"/>
      <c r="D74" s="90"/>
      <c r="E74" s="305"/>
      <c r="F74" s="91"/>
      <c r="G74" s="48"/>
      <c r="H74" s="49" t="s">
        <v>166</v>
      </c>
      <c r="I74" s="142">
        <f>SUM(L74:W74)</f>
        <v>0.01</v>
      </c>
      <c r="J74" s="85">
        <v>4</v>
      </c>
      <c r="K74" s="128" t="s">
        <v>82</v>
      </c>
      <c r="L74" s="181"/>
      <c r="M74" s="113"/>
      <c r="N74" s="113"/>
      <c r="O74" s="113"/>
      <c r="P74" s="148">
        <v>2.5000000000000001E-3</v>
      </c>
      <c r="Q74" s="113"/>
      <c r="R74" s="148">
        <v>2.5000000000000001E-3</v>
      </c>
      <c r="S74" s="113"/>
      <c r="T74" s="148">
        <v>2.5000000000000001E-3</v>
      </c>
      <c r="U74" s="113"/>
      <c r="V74" s="80"/>
      <c r="W74" s="148">
        <v>2.5000000000000001E-3</v>
      </c>
      <c r="X74" s="103"/>
      <c r="Z74" s="250"/>
      <c r="AA74" s="244" t="e">
        <v>#DIV/0!</v>
      </c>
      <c r="AB74" s="243"/>
    </row>
    <row r="75" spans="1:35" ht="45.75" customHeight="1" thickBot="1" x14ac:dyDescent="0.3">
      <c r="A75" s="55"/>
      <c r="B75" s="44" t="s">
        <v>156</v>
      </c>
      <c r="C75" s="45"/>
      <c r="D75" s="45"/>
      <c r="E75" s="339"/>
      <c r="F75" s="66"/>
      <c r="G75" s="110"/>
      <c r="H75" s="49" t="s">
        <v>167</v>
      </c>
      <c r="I75" s="146">
        <f>SUM(L75:W75)</f>
        <v>9.7999999999999997E-3</v>
      </c>
      <c r="J75" s="84">
        <v>14</v>
      </c>
      <c r="K75" s="128" t="s">
        <v>82</v>
      </c>
      <c r="L75" s="180"/>
      <c r="M75" s="148"/>
      <c r="N75" s="148">
        <v>6.9999999999999999E-4</v>
      </c>
      <c r="O75" s="148">
        <v>6.9999999999999999E-4</v>
      </c>
      <c r="P75" s="148">
        <v>6.9999999999999999E-4</v>
      </c>
      <c r="Q75" s="148">
        <v>1.4E-3</v>
      </c>
      <c r="R75" s="148">
        <v>1.4E-3</v>
      </c>
      <c r="S75" s="148">
        <v>1.4E-3</v>
      </c>
      <c r="T75" s="148">
        <v>1.4E-3</v>
      </c>
      <c r="U75" s="148">
        <v>1.4E-3</v>
      </c>
      <c r="V75" s="148">
        <v>6.9999999999999999E-4</v>
      </c>
      <c r="W75" s="148"/>
      <c r="X75" s="102"/>
      <c r="Y75" s="79"/>
      <c r="Z75" s="249">
        <v>6.9999999999999999E-4</v>
      </c>
      <c r="AA75" s="255">
        <f>N75/Z75</f>
        <v>1</v>
      </c>
      <c r="AB75" s="254"/>
      <c r="AC75" s="55"/>
      <c r="AD75" s="55"/>
      <c r="AE75" s="55"/>
      <c r="AF75" s="55"/>
      <c r="AG75" s="55"/>
      <c r="AH75" s="55"/>
      <c r="AI75" s="55"/>
    </row>
    <row r="76" spans="1:35" ht="64.5" customHeight="1" thickBot="1" x14ac:dyDescent="0.3">
      <c r="A76" s="55"/>
      <c r="B76" s="93"/>
      <c r="C76" s="94"/>
      <c r="D76" s="94"/>
      <c r="E76" s="305"/>
      <c r="F76" s="224"/>
      <c r="G76" s="110"/>
      <c r="H76" s="49" t="s">
        <v>165</v>
      </c>
      <c r="I76" s="146">
        <f>SUM(L76:W76)</f>
        <v>6.5000000000000023E-3</v>
      </c>
      <c r="J76" s="225">
        <v>30</v>
      </c>
      <c r="K76" s="128" t="s">
        <v>82</v>
      </c>
      <c r="L76" s="226">
        <v>5.0000000000000001E-4</v>
      </c>
      <c r="M76" s="226">
        <v>7.5000000000000002E-4</v>
      </c>
      <c r="N76" s="226">
        <v>7.5000000000000002E-4</v>
      </c>
      <c r="O76" s="226">
        <v>7.5000000000000002E-4</v>
      </c>
      <c r="P76" s="226">
        <v>7.5000000000000002E-4</v>
      </c>
      <c r="Q76" s="226">
        <v>5.0000000000000001E-4</v>
      </c>
      <c r="R76" s="226">
        <v>5.0000000000000001E-4</v>
      </c>
      <c r="S76" s="226">
        <v>5.0000000000000001E-4</v>
      </c>
      <c r="T76" s="226">
        <v>5.0000000000000001E-4</v>
      </c>
      <c r="U76" s="226">
        <v>5.0000000000000001E-4</v>
      </c>
      <c r="V76" s="226">
        <v>5.0000000000000001E-4</v>
      </c>
      <c r="W76" s="227"/>
      <c r="X76" s="102"/>
      <c r="Y76" s="79"/>
      <c r="Z76" s="247">
        <v>7.5000000000000002E-4</v>
      </c>
      <c r="AA76" s="255">
        <f>N76/Z76</f>
        <v>1</v>
      </c>
      <c r="AB76" s="254" t="s">
        <v>186</v>
      </c>
      <c r="AC76" s="55"/>
      <c r="AD76" s="55"/>
      <c r="AE76" s="55"/>
      <c r="AF76" s="55"/>
      <c r="AG76" s="55"/>
      <c r="AH76" s="55"/>
      <c r="AI76" s="55"/>
    </row>
    <row r="77" spans="1:35" ht="33" customHeight="1" thickBot="1" x14ac:dyDescent="0.3">
      <c r="A77" s="5"/>
      <c r="B77" s="11"/>
      <c r="C77" s="13"/>
      <c r="D77" s="13"/>
      <c r="E77" s="339"/>
      <c r="F77" s="95" t="s">
        <v>88</v>
      </c>
      <c r="G77" s="361" t="s">
        <v>117</v>
      </c>
      <c r="H77" s="362"/>
      <c r="I77" s="141">
        <f>SUM(L77:W77)</f>
        <v>0.01</v>
      </c>
      <c r="J77" s="42">
        <v>3</v>
      </c>
      <c r="K77" s="129" t="s">
        <v>51</v>
      </c>
      <c r="L77" s="177"/>
      <c r="M77" s="78"/>
      <c r="N77" s="78"/>
      <c r="O77" s="78"/>
      <c r="P77" s="78">
        <v>2.5000000000000001E-3</v>
      </c>
      <c r="Q77" s="78"/>
      <c r="R77" s="78"/>
      <c r="S77" s="78">
        <v>2.5000000000000001E-3</v>
      </c>
      <c r="T77" s="78"/>
      <c r="U77" s="78"/>
      <c r="V77" s="78"/>
      <c r="W77" s="98">
        <v>5.0000000000000001E-3</v>
      </c>
      <c r="X77" s="103"/>
      <c r="Y77" s="79"/>
      <c r="Z77" s="246" t="s">
        <v>15</v>
      </c>
      <c r="AA77" s="240" t="s">
        <v>15</v>
      </c>
      <c r="AB77" s="240" t="s">
        <v>15</v>
      </c>
    </row>
    <row r="78" spans="1:35" ht="30.75" customHeight="1" thickBot="1" x14ac:dyDescent="0.3">
      <c r="A78" s="55"/>
      <c r="B78" s="44"/>
      <c r="C78" s="45"/>
      <c r="D78" s="45"/>
      <c r="E78" s="339"/>
      <c r="F78" s="96"/>
      <c r="G78" s="48"/>
      <c r="H78" s="130" t="s">
        <v>96</v>
      </c>
      <c r="I78" s="146">
        <f>SUM(L78:W78)</f>
        <v>2E-3</v>
      </c>
      <c r="J78" s="144">
        <v>1</v>
      </c>
      <c r="K78" s="128" t="s">
        <v>100</v>
      </c>
      <c r="L78" s="180"/>
      <c r="M78" s="113"/>
      <c r="N78" s="113"/>
      <c r="O78" s="113"/>
      <c r="P78" s="80">
        <v>1E-3</v>
      </c>
      <c r="Q78" s="113"/>
      <c r="R78" s="113"/>
      <c r="S78" s="113"/>
      <c r="T78" s="113"/>
      <c r="U78" s="80"/>
      <c r="V78" s="80"/>
      <c r="W78" s="80">
        <v>1E-3</v>
      </c>
      <c r="X78" s="105"/>
      <c r="Y78" s="79"/>
      <c r="Z78" s="241"/>
      <c r="AA78" s="242" t="e">
        <v>#DIV/0!</v>
      </c>
      <c r="AB78" s="243"/>
      <c r="AC78" s="55"/>
      <c r="AD78" s="55"/>
      <c r="AE78" s="55"/>
      <c r="AF78" s="55"/>
      <c r="AG78" s="55"/>
      <c r="AH78" s="55"/>
      <c r="AI78" s="55"/>
    </row>
    <row r="79" spans="1:35" ht="42" customHeight="1" thickBot="1" x14ac:dyDescent="0.3">
      <c r="A79" s="55"/>
      <c r="B79" s="93"/>
      <c r="C79" s="94"/>
      <c r="D79" s="94"/>
      <c r="E79" s="305"/>
      <c r="F79" s="97"/>
      <c r="G79" s="48"/>
      <c r="H79" s="130" t="s">
        <v>98</v>
      </c>
      <c r="I79" s="146">
        <f t="shared" ref="I79:I82" si="3">SUM(L79:W79)</f>
        <v>2E-3</v>
      </c>
      <c r="J79" s="145">
        <v>1</v>
      </c>
      <c r="K79" s="128" t="s">
        <v>100</v>
      </c>
      <c r="L79" s="180"/>
      <c r="M79" s="80"/>
      <c r="N79" s="80"/>
      <c r="O79" s="80"/>
      <c r="P79" s="80"/>
      <c r="Q79" s="80"/>
      <c r="R79" s="80"/>
      <c r="S79" s="80">
        <v>2E-3</v>
      </c>
      <c r="T79" s="80"/>
      <c r="U79" s="80"/>
      <c r="V79" s="80"/>
      <c r="W79" s="81"/>
      <c r="X79" s="105"/>
      <c r="Y79" s="79"/>
      <c r="Z79" s="241"/>
      <c r="AA79" s="242" t="e">
        <v>#DIV/0!</v>
      </c>
      <c r="AB79" s="243"/>
      <c r="AC79" s="55"/>
      <c r="AD79" s="55"/>
      <c r="AE79" s="55"/>
      <c r="AF79" s="55"/>
      <c r="AG79" s="55"/>
      <c r="AH79" s="55"/>
      <c r="AI79" s="55"/>
    </row>
    <row r="80" spans="1:35" ht="47.25" customHeight="1" thickBot="1" x14ac:dyDescent="0.3">
      <c r="A80" s="55"/>
      <c r="B80" s="93"/>
      <c r="C80" s="94"/>
      <c r="D80" s="94"/>
      <c r="E80" s="305"/>
      <c r="F80" s="97"/>
      <c r="G80" s="48"/>
      <c r="H80" s="130" t="s">
        <v>97</v>
      </c>
      <c r="I80" s="146">
        <f t="shared" si="3"/>
        <v>2E-3</v>
      </c>
      <c r="J80" s="145">
        <v>2</v>
      </c>
      <c r="K80" s="128" t="s">
        <v>100</v>
      </c>
      <c r="L80" s="180"/>
      <c r="M80" s="80"/>
      <c r="N80" s="80"/>
      <c r="O80" s="80"/>
      <c r="P80" s="80"/>
      <c r="Q80" s="80">
        <v>1E-3</v>
      </c>
      <c r="R80" s="80"/>
      <c r="S80" s="80"/>
      <c r="T80" s="80">
        <v>1E-3</v>
      </c>
      <c r="U80" s="80"/>
      <c r="V80" s="80"/>
      <c r="W80" s="81"/>
      <c r="X80" s="105"/>
      <c r="Y80" s="79"/>
      <c r="Z80" s="241"/>
      <c r="AA80" s="242" t="e">
        <v>#DIV/0!</v>
      </c>
      <c r="AB80" s="243"/>
      <c r="AC80" s="55"/>
      <c r="AD80" s="55"/>
      <c r="AE80" s="55"/>
      <c r="AF80" s="55"/>
      <c r="AG80" s="55"/>
      <c r="AH80" s="55"/>
      <c r="AI80" s="55"/>
    </row>
    <row r="81" spans="1:35" ht="31.5" customHeight="1" thickBot="1" x14ac:dyDescent="0.3">
      <c r="A81" s="55"/>
      <c r="B81" s="93" t="s">
        <v>149</v>
      </c>
      <c r="C81" s="94"/>
      <c r="D81" s="94"/>
      <c r="E81" s="305"/>
      <c r="F81" s="97"/>
      <c r="G81" s="48"/>
      <c r="H81" s="130" t="s">
        <v>118</v>
      </c>
      <c r="I81" s="146">
        <f t="shared" si="3"/>
        <v>1.8E-3</v>
      </c>
      <c r="J81" s="145">
        <v>1</v>
      </c>
      <c r="K81" s="128" t="s">
        <v>100</v>
      </c>
      <c r="L81" s="180"/>
      <c r="M81" s="80">
        <v>5.9999999999999995E-4</v>
      </c>
      <c r="N81" s="80"/>
      <c r="O81" s="80"/>
      <c r="P81" s="80"/>
      <c r="Q81" s="80">
        <v>5.9999999999999995E-4</v>
      </c>
      <c r="R81" s="80"/>
      <c r="S81" s="80"/>
      <c r="T81" s="80"/>
      <c r="U81" s="80">
        <v>5.9999999999999995E-4</v>
      </c>
      <c r="V81" s="80"/>
      <c r="W81" s="81"/>
      <c r="X81" s="105"/>
      <c r="Y81" s="79"/>
      <c r="Z81" s="241"/>
      <c r="AA81" s="242" t="e">
        <v>#DIV/0!</v>
      </c>
      <c r="AB81" s="243"/>
      <c r="AC81" s="55"/>
      <c r="AD81" s="55"/>
      <c r="AE81" s="55"/>
      <c r="AF81" s="55"/>
      <c r="AG81" s="55"/>
      <c r="AH81" s="55"/>
      <c r="AI81" s="55"/>
    </row>
    <row r="82" spans="1:35" ht="51" customHeight="1" thickBot="1" x14ac:dyDescent="0.3">
      <c r="A82" s="55"/>
      <c r="B82" s="93" t="s">
        <v>149</v>
      </c>
      <c r="C82" s="94"/>
      <c r="D82" s="94"/>
      <c r="E82" s="305"/>
      <c r="F82" s="97"/>
      <c r="G82" s="143"/>
      <c r="H82" s="130" t="s">
        <v>99</v>
      </c>
      <c r="I82" s="146">
        <f t="shared" si="3"/>
        <v>2E-3</v>
      </c>
      <c r="J82" s="145">
        <v>1</v>
      </c>
      <c r="K82" s="128" t="s">
        <v>100</v>
      </c>
      <c r="L82" s="180"/>
      <c r="M82" s="80"/>
      <c r="N82" s="80"/>
      <c r="O82" s="80"/>
      <c r="P82" s="80"/>
      <c r="Q82" s="80"/>
      <c r="R82" s="80"/>
      <c r="S82" s="80"/>
      <c r="T82" s="80"/>
      <c r="U82" s="80"/>
      <c r="V82" s="80">
        <v>2E-3</v>
      </c>
      <c r="W82" s="218"/>
      <c r="X82" s="219"/>
      <c r="Y82" s="79"/>
      <c r="Z82" s="241"/>
      <c r="AA82" s="242" t="e">
        <v>#DIV/0!</v>
      </c>
      <c r="AB82" s="243"/>
      <c r="AC82" s="55"/>
      <c r="AD82" s="55"/>
      <c r="AE82" s="55"/>
      <c r="AF82" s="55"/>
      <c r="AG82" s="55"/>
      <c r="AH82" s="55"/>
      <c r="AI82" s="55"/>
    </row>
    <row r="83" spans="1:35" ht="15.75" customHeight="1" x14ac:dyDescent="0.25"/>
    <row r="84" spans="1:35" ht="15.75" customHeight="1" x14ac:dyDescent="0.25">
      <c r="L84" s="82">
        <f>L82+L81+L80+L79+L78+L76+L76+L75+L74+L71+L70+L68+L67+L59+L58+L57+L54+L53+L47+L46+L44+L43+L36+L35+L34+L31+L30+L24+L22+L21+L19+L18+L17</f>
        <v>3.1E-2</v>
      </c>
      <c r="M84" s="82">
        <f t="shared" ref="M84:W84" si="4">M82+M81+M80+M79+M78+M76+M76+M75+M74+M71+M70+M68+M67+M59+M58+M57+M54+M53+M47+M46+M44+M43+M36+M35+M34+M31+M30+M24+M22+M21+M19+M18+M17</f>
        <v>4.7259999999999996E-2</v>
      </c>
      <c r="N84" s="82">
        <f t="shared" si="4"/>
        <v>8.72E-2</v>
      </c>
      <c r="O84" s="82">
        <f t="shared" si="4"/>
        <v>7.7200000000000005E-2</v>
      </c>
      <c r="P84" s="82">
        <f t="shared" si="4"/>
        <v>7.1359999999999993E-2</v>
      </c>
      <c r="Q84" s="82">
        <f t="shared" si="4"/>
        <v>5.5660000000000008E-2</v>
      </c>
      <c r="R84" s="82">
        <f t="shared" si="4"/>
        <v>6.1560000000000004E-2</v>
      </c>
      <c r="S84" s="82">
        <f t="shared" si="4"/>
        <v>7.6899999999999996E-2</v>
      </c>
      <c r="T84" s="82">
        <f t="shared" si="4"/>
        <v>4.4400000000000002E-2</v>
      </c>
      <c r="U84" s="82">
        <f>U82+U81+U80+U79+U78+U76+U76+U75+U74+U71+U70+U68+U67+U59+U58+U57+U54+U53+U47+U46+U44+U43+U36+U35+U34+U31+U30+U24+U22+U21+U19+U18+U17</f>
        <v>0.10066</v>
      </c>
      <c r="V84" s="82">
        <f t="shared" si="4"/>
        <v>5.7860000000000002E-2</v>
      </c>
      <c r="W84" s="82">
        <f t="shared" si="4"/>
        <v>6.3500000000000001E-2</v>
      </c>
      <c r="X84" s="82"/>
    </row>
    <row r="85" spans="1:35" ht="15.75" customHeight="1" x14ac:dyDescent="0.25">
      <c r="L85" s="82"/>
    </row>
    <row r="86" spans="1:35" ht="15.75" customHeight="1" x14ac:dyDescent="0.25">
      <c r="L86" s="82"/>
    </row>
    <row r="87" spans="1:35" ht="15.75" customHeight="1" x14ac:dyDescent="0.25"/>
    <row r="88" spans="1:35" ht="15.75" customHeight="1" x14ac:dyDescent="0.25"/>
    <row r="89" spans="1:35" ht="15.75" customHeight="1" x14ac:dyDescent="0.25"/>
    <row r="90" spans="1:35" ht="15.75" customHeight="1" x14ac:dyDescent="0.25"/>
    <row r="91" spans="1:35" ht="15.75" customHeight="1" x14ac:dyDescent="0.25"/>
    <row r="92" spans="1:35" ht="15.75" customHeight="1" x14ac:dyDescent="0.25"/>
    <row r="93" spans="1:35" ht="15.75" customHeight="1" x14ac:dyDescent="0.25"/>
    <row r="94" spans="1:35" ht="15.75" customHeight="1" x14ac:dyDescent="0.25"/>
    <row r="95" spans="1:35" ht="15.75" customHeight="1" x14ac:dyDescent="0.25"/>
    <row r="96" spans="1:35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  <row r="1005" ht="15.75" customHeight="1" x14ac:dyDescent="0.25"/>
    <row r="1006" ht="15.75" customHeight="1" x14ac:dyDescent="0.25"/>
    <row r="1007" ht="15.75" customHeight="1" x14ac:dyDescent="0.25"/>
    <row r="1008" ht="15.75" customHeight="1" x14ac:dyDescent="0.25"/>
    <row r="1009" ht="15.75" customHeight="1" x14ac:dyDescent="0.25"/>
    <row r="1010" ht="15.75" customHeight="1" x14ac:dyDescent="0.25"/>
    <row r="1011" ht="15.75" customHeight="1" x14ac:dyDescent="0.25"/>
    <row r="1012" ht="15.75" customHeight="1" x14ac:dyDescent="0.25"/>
    <row r="1013" ht="15.75" customHeight="1" x14ac:dyDescent="0.25"/>
    <row r="1014" ht="15.75" customHeight="1" x14ac:dyDescent="0.25"/>
    <row r="1015" ht="15.75" customHeight="1" x14ac:dyDescent="0.25"/>
    <row r="1016" ht="15.75" customHeight="1" x14ac:dyDescent="0.25"/>
    <row r="1017" ht="15.75" customHeight="1" x14ac:dyDescent="0.25"/>
    <row r="1018" ht="15.75" customHeight="1" x14ac:dyDescent="0.25"/>
    <row r="1019" ht="15.75" customHeight="1" x14ac:dyDescent="0.25"/>
    <row r="1020" ht="15.75" customHeight="1" x14ac:dyDescent="0.25"/>
    <row r="1021" ht="15.75" customHeight="1" x14ac:dyDescent="0.25"/>
    <row r="1022" ht="15.75" customHeight="1" x14ac:dyDescent="0.25"/>
  </sheetData>
  <mergeCells count="157">
    <mergeCell ref="G69:H69"/>
    <mergeCell ref="E72:E82"/>
    <mergeCell ref="F72:H72"/>
    <mergeCell ref="J72:W72"/>
    <mergeCell ref="G73:H73"/>
    <mergeCell ref="G77:H77"/>
    <mergeCell ref="T63:T64"/>
    <mergeCell ref="U63:U64"/>
    <mergeCell ref="V63:V64"/>
    <mergeCell ref="W63:W64"/>
    <mergeCell ref="J64:K64"/>
    <mergeCell ref="E65:E66"/>
    <mergeCell ref="F65:H65"/>
    <mergeCell ref="J65:W65"/>
    <mergeCell ref="G66:H66"/>
    <mergeCell ref="N63:N64"/>
    <mergeCell ref="O63:O64"/>
    <mergeCell ref="P63:P64"/>
    <mergeCell ref="Q63:Q64"/>
    <mergeCell ref="R63:R64"/>
    <mergeCell ref="S63:S64"/>
    <mergeCell ref="G56:H56"/>
    <mergeCell ref="C60:W60"/>
    <mergeCell ref="D61:W61"/>
    <mergeCell ref="D62:D64"/>
    <mergeCell ref="E62:H64"/>
    <mergeCell ref="I62:K62"/>
    <mergeCell ref="L62:W62"/>
    <mergeCell ref="I63:K63"/>
    <mergeCell ref="L63:L64"/>
    <mergeCell ref="M63:M64"/>
    <mergeCell ref="E51:E55"/>
    <mergeCell ref="F51:H51"/>
    <mergeCell ref="J51:W51"/>
    <mergeCell ref="G52:H52"/>
    <mergeCell ref="Q49:Q50"/>
    <mergeCell ref="R49:R50"/>
    <mergeCell ref="S49:S50"/>
    <mergeCell ref="T49:T50"/>
    <mergeCell ref="U49:U50"/>
    <mergeCell ref="V49:V50"/>
    <mergeCell ref="D48:D50"/>
    <mergeCell ref="E48:H50"/>
    <mergeCell ref="I48:K48"/>
    <mergeCell ref="L48:W48"/>
    <mergeCell ref="I49:K49"/>
    <mergeCell ref="L49:L50"/>
    <mergeCell ref="M49:M50"/>
    <mergeCell ref="N49:N50"/>
    <mergeCell ref="O49:O50"/>
    <mergeCell ref="P49:P50"/>
    <mergeCell ref="W49:W50"/>
    <mergeCell ref="J50:K50"/>
    <mergeCell ref="E41:E45"/>
    <mergeCell ref="F41:H41"/>
    <mergeCell ref="J41:W41"/>
    <mergeCell ref="G42:H42"/>
    <mergeCell ref="G45:H45"/>
    <mergeCell ref="Q39:Q40"/>
    <mergeCell ref="R39:R40"/>
    <mergeCell ref="S39:S40"/>
    <mergeCell ref="T39:T40"/>
    <mergeCell ref="U39:U40"/>
    <mergeCell ref="V39:V40"/>
    <mergeCell ref="D38:D40"/>
    <mergeCell ref="E38:H40"/>
    <mergeCell ref="I38:K38"/>
    <mergeCell ref="L38:W38"/>
    <mergeCell ref="I39:K39"/>
    <mergeCell ref="L39:L40"/>
    <mergeCell ref="M39:M40"/>
    <mergeCell ref="N39:N40"/>
    <mergeCell ref="O39:O40"/>
    <mergeCell ref="P39:P40"/>
    <mergeCell ref="W39:W40"/>
    <mergeCell ref="J40:K40"/>
    <mergeCell ref="E32:E33"/>
    <mergeCell ref="F32:H32"/>
    <mergeCell ref="J32:W32"/>
    <mergeCell ref="F33:F36"/>
    <mergeCell ref="G33:H33"/>
    <mergeCell ref="D37:W37"/>
    <mergeCell ref="V26:V27"/>
    <mergeCell ref="W26:W27"/>
    <mergeCell ref="J27:K27"/>
    <mergeCell ref="E28:E29"/>
    <mergeCell ref="F28:H28"/>
    <mergeCell ref="J28:W28"/>
    <mergeCell ref="G29:H29"/>
    <mergeCell ref="P26:P27"/>
    <mergeCell ref="Q26:Q27"/>
    <mergeCell ref="R26:R27"/>
    <mergeCell ref="S26:S27"/>
    <mergeCell ref="T26:T27"/>
    <mergeCell ref="U26:U27"/>
    <mergeCell ref="G23:H23"/>
    <mergeCell ref="D25:D27"/>
    <mergeCell ref="E25:H27"/>
    <mergeCell ref="I25:K25"/>
    <mergeCell ref="L25:W25"/>
    <mergeCell ref="I26:K26"/>
    <mergeCell ref="L26:L27"/>
    <mergeCell ref="M26:M27"/>
    <mergeCell ref="N26:N27"/>
    <mergeCell ref="O26:O27"/>
    <mergeCell ref="X6:X8"/>
    <mergeCell ref="L7:L8"/>
    <mergeCell ref="M7:M8"/>
    <mergeCell ref="N7:N8"/>
    <mergeCell ref="O7:O8"/>
    <mergeCell ref="P7:P8"/>
    <mergeCell ref="Q7:Q8"/>
    <mergeCell ref="E15:E20"/>
    <mergeCell ref="F15:H15"/>
    <mergeCell ref="J15:W15"/>
    <mergeCell ref="G16:H16"/>
    <mergeCell ref="G20:H20"/>
    <mergeCell ref="N13:N14"/>
    <mergeCell ref="O13:O14"/>
    <mergeCell ref="P13:P14"/>
    <mergeCell ref="Q13:Q14"/>
    <mergeCell ref="R13:R14"/>
    <mergeCell ref="S13:S14"/>
    <mergeCell ref="C10:W10"/>
    <mergeCell ref="X10:X14"/>
    <mergeCell ref="D11:W11"/>
    <mergeCell ref="D12:D14"/>
    <mergeCell ref="E12:H14"/>
    <mergeCell ref="I12:K12"/>
    <mergeCell ref="L12:W12"/>
    <mergeCell ref="I13:K13"/>
    <mergeCell ref="L13:L14"/>
    <mergeCell ref="M13:M14"/>
    <mergeCell ref="T13:T14"/>
    <mergeCell ref="U13:U14"/>
    <mergeCell ref="V13:V14"/>
    <mergeCell ref="W13:W14"/>
    <mergeCell ref="J14:K14"/>
    <mergeCell ref="B1:W1"/>
    <mergeCell ref="B6:B8"/>
    <mergeCell ref="C6:C8"/>
    <mergeCell ref="D6:D8"/>
    <mergeCell ref="E6:E8"/>
    <mergeCell ref="F6:H8"/>
    <mergeCell ref="I6:I8"/>
    <mergeCell ref="J6:J8"/>
    <mergeCell ref="K6:K8"/>
    <mergeCell ref="L6:N6"/>
    <mergeCell ref="R7:R8"/>
    <mergeCell ref="S7:S8"/>
    <mergeCell ref="T7:T8"/>
    <mergeCell ref="U7:U8"/>
    <mergeCell ref="V7:V8"/>
    <mergeCell ref="W7:W8"/>
    <mergeCell ref="O6:Q6"/>
    <mergeCell ref="R6:T6"/>
    <mergeCell ref="U6:W6"/>
  </mergeCells>
  <conditionalFormatting sqref="Y1:AI3">
    <cfRule type="containsText" dxfId="5" priority="1" stopIfTrue="1" operator="containsText" text="Planificación y Desarrollo">
      <formula>NOT(ISERROR(SEARCH(("Planificación y Desarrollo"),(Y1))))</formula>
    </cfRule>
  </conditionalFormatting>
  <conditionalFormatting sqref="A1:D2 A3 C3:D3">
    <cfRule type="containsText" dxfId="4" priority="2" stopIfTrue="1" operator="containsText" text="Planificación y Desarrollo">
      <formula>NOT(ISERROR(SEARCH(("Planificación y Desarrollo"),(A1))))</formula>
    </cfRule>
  </conditionalFormatting>
  <conditionalFormatting sqref="X1:X3">
    <cfRule type="containsText" dxfId="3" priority="3" stopIfTrue="1" operator="containsText" text="Planificación y Desarrollo">
      <formula>NOT(ISERROR(SEARCH(("Planificación y Desarrollo"),(X1))))</formula>
    </cfRule>
  </conditionalFormatting>
  <printOptions horizontalCentered="1"/>
  <pageMargins left="0" right="0" top="0" bottom="0" header="0" footer="0"/>
  <pageSetup scale="57" fitToHeight="0" orientation="landscape" r:id="rId1"/>
  <headerFooter>
    <oddFooter>&amp;RPage &amp;P</oddFooter>
  </headerFooter>
  <ignoredErrors>
    <ignoredError sqref="I45" formula="1"/>
  </ignoredError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I1022"/>
  <sheetViews>
    <sheetView showGridLines="0" topLeftCell="A6" zoomScale="60" zoomScaleNormal="60" workbookViewId="0">
      <pane xSplit="8" ySplit="3" topLeftCell="I15" activePane="bottomRight" state="frozen"/>
      <selection activeCell="A6" sqref="A6"/>
      <selection pane="topRight" activeCell="I6" sqref="I6"/>
      <selection pane="bottomLeft" activeCell="A9" sqref="A9"/>
      <selection pane="bottomRight" activeCell="AB78" sqref="AB78"/>
    </sheetView>
  </sheetViews>
  <sheetFormatPr baseColWidth="10" defaultColWidth="14.42578125" defaultRowHeight="15" customHeight="1" x14ac:dyDescent="0.25"/>
  <cols>
    <col min="1" max="1" width="2.42578125" style="232" customWidth="1"/>
    <col min="2" max="2" width="8.7109375" style="232" customWidth="1"/>
    <col min="3" max="3" width="6.140625" style="232" customWidth="1"/>
    <col min="4" max="4" width="6.85546875" style="232" customWidth="1"/>
    <col min="5" max="5" width="8.7109375" style="232" customWidth="1"/>
    <col min="6" max="6" width="9.5703125" style="232" customWidth="1"/>
    <col min="7" max="7" width="4.28515625" style="232" customWidth="1"/>
    <col min="8" max="8" width="66.140625" style="232" bestFit="1" customWidth="1"/>
    <col min="9" max="9" width="8.7109375" style="232" customWidth="1"/>
    <col min="10" max="10" width="5.140625" style="232" customWidth="1"/>
    <col min="11" max="11" width="17.42578125" style="232" customWidth="1"/>
    <col min="12" max="12" width="9.42578125" style="169" hidden="1" customWidth="1"/>
    <col min="13" max="13" width="7.28515625" style="232" hidden="1" customWidth="1"/>
    <col min="14" max="14" width="9.42578125" style="232" customWidth="1"/>
    <col min="15" max="15" width="7.28515625" style="232" hidden="1" customWidth="1"/>
    <col min="16" max="16" width="10" style="232" hidden="1" customWidth="1"/>
    <col min="17" max="17" width="7" style="232" hidden="1" customWidth="1"/>
    <col min="18" max="18" width="7.28515625" style="232" hidden="1" customWidth="1"/>
    <col min="19" max="19" width="9.140625" style="232" hidden="1" customWidth="1"/>
    <col min="20" max="20" width="7.28515625" style="232" hidden="1" customWidth="1"/>
    <col min="21" max="21" width="7" style="232" hidden="1" customWidth="1"/>
    <col min="22" max="22" width="7.28515625" style="232" hidden="1" customWidth="1"/>
    <col min="23" max="23" width="9.140625" style="232" hidden="1" customWidth="1"/>
    <col min="24" max="24" width="13.28515625" style="232" customWidth="1"/>
    <col min="25" max="27" width="11.42578125" style="232" customWidth="1"/>
    <col min="28" max="28" width="75.5703125" style="232" customWidth="1"/>
    <col min="29" max="35" width="11.42578125" style="232" customWidth="1"/>
    <col min="36" max="16384" width="14.42578125" style="232"/>
  </cols>
  <sheetData>
    <row r="1" spans="1:35" ht="59.25" hidden="1" customHeight="1" x14ac:dyDescent="0.4">
      <c r="A1" s="1"/>
      <c r="B1" s="378" t="s">
        <v>94</v>
      </c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7"/>
      <c r="T1" s="327"/>
      <c r="U1" s="327"/>
      <c r="V1" s="327"/>
      <c r="W1" s="327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</row>
    <row r="2" spans="1:35" ht="22.5" hidden="1" customHeight="1" x14ac:dyDescent="0.4">
      <c r="A2" s="4"/>
      <c r="B2" s="2"/>
      <c r="C2" s="2"/>
      <c r="D2" s="2"/>
      <c r="E2" s="2"/>
      <c r="F2" s="2"/>
      <c r="G2" s="2"/>
      <c r="H2" s="2"/>
      <c r="I2" s="2"/>
      <c r="J2" s="2"/>
      <c r="K2" s="2"/>
      <c r="L2" s="168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</row>
    <row r="3" spans="1:35" ht="21.75" hidden="1" customHeight="1" x14ac:dyDescent="0.4">
      <c r="A3" s="4"/>
      <c r="B3" s="5" t="s">
        <v>0</v>
      </c>
      <c r="C3" s="2"/>
      <c r="D3" s="2"/>
      <c r="E3" s="2"/>
      <c r="F3" s="2"/>
      <c r="G3" s="2"/>
      <c r="H3" s="2"/>
      <c r="I3" s="2"/>
      <c r="J3" s="2"/>
      <c r="K3" s="2"/>
      <c r="L3" s="168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</row>
    <row r="4" spans="1:35" ht="17.25" hidden="1" customHeight="1" x14ac:dyDescent="0.25">
      <c r="A4" s="6"/>
      <c r="B4" s="5" t="s">
        <v>95</v>
      </c>
    </row>
    <row r="5" spans="1:35" ht="7.5" hidden="1" customHeight="1" x14ac:dyDescent="0.25">
      <c r="A5" s="6"/>
      <c r="B5" s="7"/>
    </row>
    <row r="6" spans="1:35" ht="21.75" customHeight="1" thickBot="1" x14ac:dyDescent="0.3">
      <c r="A6" s="6"/>
      <c r="B6" s="301" t="s">
        <v>1</v>
      </c>
      <c r="C6" s="340" t="s">
        <v>2</v>
      </c>
      <c r="D6" s="340" t="s">
        <v>3</v>
      </c>
      <c r="E6" s="350" t="s">
        <v>4</v>
      </c>
      <c r="F6" s="352" t="s">
        <v>5</v>
      </c>
      <c r="G6" s="324"/>
      <c r="H6" s="325"/>
      <c r="I6" s="349" t="s">
        <v>6</v>
      </c>
      <c r="J6" s="358" t="s">
        <v>7</v>
      </c>
      <c r="K6" s="379" t="s">
        <v>8</v>
      </c>
      <c r="L6" s="282" t="s">
        <v>9</v>
      </c>
      <c r="M6" s="283"/>
      <c r="N6" s="284"/>
      <c r="O6" s="282" t="s">
        <v>10</v>
      </c>
      <c r="P6" s="283"/>
      <c r="Q6" s="284"/>
      <c r="R6" s="282" t="s">
        <v>11</v>
      </c>
      <c r="S6" s="283"/>
      <c r="T6" s="284"/>
      <c r="U6" s="282" t="s">
        <v>12</v>
      </c>
      <c r="V6" s="283"/>
      <c r="W6" s="284"/>
      <c r="X6" s="386" t="s">
        <v>13</v>
      </c>
    </row>
    <row r="7" spans="1:35" ht="30" customHeight="1" x14ac:dyDescent="0.25">
      <c r="A7" s="6"/>
      <c r="B7" s="302"/>
      <c r="C7" s="319"/>
      <c r="D7" s="319"/>
      <c r="E7" s="339"/>
      <c r="F7" s="353"/>
      <c r="G7" s="327"/>
      <c r="H7" s="328"/>
      <c r="I7" s="319"/>
      <c r="J7" s="339"/>
      <c r="K7" s="302"/>
      <c r="L7" s="380" t="s">
        <v>14</v>
      </c>
      <c r="M7" s="312" t="s">
        <v>15</v>
      </c>
      <c r="N7" s="312" t="s">
        <v>16</v>
      </c>
      <c r="O7" s="312" t="s">
        <v>17</v>
      </c>
      <c r="P7" s="312" t="s">
        <v>18</v>
      </c>
      <c r="Q7" s="312" t="s">
        <v>19</v>
      </c>
      <c r="R7" s="312" t="s">
        <v>20</v>
      </c>
      <c r="S7" s="312" t="s">
        <v>21</v>
      </c>
      <c r="T7" s="312" t="s">
        <v>22</v>
      </c>
      <c r="U7" s="312" t="s">
        <v>23</v>
      </c>
      <c r="V7" s="312" t="s">
        <v>24</v>
      </c>
      <c r="W7" s="312" t="s">
        <v>25</v>
      </c>
      <c r="X7" s="387"/>
    </row>
    <row r="8" spans="1:35" ht="19.5" customHeight="1" thickBot="1" x14ac:dyDescent="0.3">
      <c r="A8" s="6"/>
      <c r="B8" s="303"/>
      <c r="C8" s="313"/>
      <c r="D8" s="313"/>
      <c r="E8" s="351"/>
      <c r="F8" s="354"/>
      <c r="G8" s="355"/>
      <c r="H8" s="356"/>
      <c r="I8" s="313"/>
      <c r="J8" s="351"/>
      <c r="K8" s="303"/>
      <c r="L8" s="381"/>
      <c r="M8" s="313"/>
      <c r="N8" s="313"/>
      <c r="O8" s="313"/>
      <c r="P8" s="313"/>
      <c r="Q8" s="313"/>
      <c r="R8" s="313"/>
      <c r="S8" s="313"/>
      <c r="T8" s="313"/>
      <c r="U8" s="313"/>
      <c r="V8" s="313"/>
      <c r="W8" s="313"/>
      <c r="X8" s="388"/>
    </row>
    <row r="9" spans="1:35" ht="19.5" customHeight="1" thickBot="1" x14ac:dyDescent="0.3">
      <c r="A9" s="88"/>
      <c r="B9" s="234"/>
      <c r="C9" s="234"/>
      <c r="D9" s="234"/>
      <c r="E9" s="234"/>
      <c r="F9" s="234"/>
      <c r="G9" s="234"/>
      <c r="H9" s="234"/>
      <c r="I9" s="234"/>
      <c r="J9" s="234"/>
      <c r="K9" s="234"/>
      <c r="L9" s="170"/>
      <c r="M9" s="234"/>
      <c r="N9" s="234"/>
      <c r="O9" s="234"/>
      <c r="P9" s="234"/>
      <c r="Q9" s="234"/>
      <c r="R9" s="234"/>
      <c r="S9" s="234"/>
      <c r="T9" s="234"/>
      <c r="U9" s="234"/>
      <c r="V9" s="234"/>
      <c r="W9" s="234"/>
      <c r="X9" s="154"/>
    </row>
    <row r="10" spans="1:35" ht="25.5" customHeight="1" thickBot="1" x14ac:dyDescent="0.3">
      <c r="A10" s="6"/>
      <c r="B10" s="8" t="s">
        <v>26</v>
      </c>
      <c r="C10" s="359" t="s">
        <v>27</v>
      </c>
      <c r="D10" s="283"/>
      <c r="E10" s="283"/>
      <c r="F10" s="283"/>
      <c r="G10" s="283"/>
      <c r="H10" s="283"/>
      <c r="I10" s="283"/>
      <c r="J10" s="283"/>
      <c r="K10" s="283"/>
      <c r="L10" s="283"/>
      <c r="M10" s="283"/>
      <c r="N10" s="283"/>
      <c r="O10" s="283"/>
      <c r="P10" s="283"/>
      <c r="Q10" s="283"/>
      <c r="R10" s="283"/>
      <c r="S10" s="283"/>
      <c r="T10" s="283"/>
      <c r="U10" s="283"/>
      <c r="V10" s="283"/>
      <c r="W10" s="315"/>
      <c r="X10" s="389">
        <f>X15+X28+X32+X41+X51+X65+X72</f>
        <v>52700</v>
      </c>
      <c r="Z10" s="237" t="s">
        <v>168</v>
      </c>
      <c r="AA10" s="238" t="s">
        <v>169</v>
      </c>
      <c r="AB10" s="238" t="s">
        <v>170</v>
      </c>
    </row>
    <row r="11" spans="1:35" ht="27" customHeight="1" thickBot="1" x14ac:dyDescent="0.3">
      <c r="A11" s="6"/>
      <c r="B11" s="10"/>
      <c r="C11" s="9" t="s">
        <v>28</v>
      </c>
      <c r="D11" s="357" t="s">
        <v>29</v>
      </c>
      <c r="E11" s="283"/>
      <c r="F11" s="283"/>
      <c r="G11" s="283"/>
      <c r="H11" s="283"/>
      <c r="I11" s="283"/>
      <c r="J11" s="283"/>
      <c r="K11" s="283"/>
      <c r="L11" s="283"/>
      <c r="M11" s="283"/>
      <c r="N11" s="283"/>
      <c r="O11" s="283"/>
      <c r="P11" s="283"/>
      <c r="Q11" s="283"/>
      <c r="R11" s="283"/>
      <c r="S11" s="283"/>
      <c r="T11" s="283"/>
      <c r="U11" s="283"/>
      <c r="V11" s="283"/>
      <c r="W11" s="315"/>
      <c r="X11" s="319"/>
      <c r="Z11" s="239" t="s">
        <v>171</v>
      </c>
      <c r="AA11" s="240" t="s">
        <v>171</v>
      </c>
      <c r="AB11" s="240" t="s">
        <v>171</v>
      </c>
    </row>
    <row r="12" spans="1:35" ht="24" customHeight="1" thickBot="1" x14ac:dyDescent="0.3">
      <c r="A12" s="6"/>
      <c r="B12" s="11"/>
      <c r="C12" s="12"/>
      <c r="D12" s="338" t="s">
        <v>30</v>
      </c>
      <c r="E12" s="323" t="s">
        <v>31</v>
      </c>
      <c r="F12" s="324"/>
      <c r="G12" s="324"/>
      <c r="H12" s="325"/>
      <c r="I12" s="287" t="s">
        <v>32</v>
      </c>
      <c r="J12" s="283"/>
      <c r="K12" s="284"/>
      <c r="L12" s="369" t="s">
        <v>33</v>
      </c>
      <c r="M12" s="283"/>
      <c r="N12" s="283"/>
      <c r="O12" s="283"/>
      <c r="P12" s="283"/>
      <c r="Q12" s="283"/>
      <c r="R12" s="283"/>
      <c r="S12" s="283"/>
      <c r="T12" s="283"/>
      <c r="U12" s="283"/>
      <c r="V12" s="283"/>
      <c r="W12" s="284"/>
      <c r="X12" s="319"/>
    </row>
    <row r="13" spans="1:35" ht="9.75" customHeight="1" x14ac:dyDescent="0.25">
      <c r="A13" s="6"/>
      <c r="B13" s="11"/>
      <c r="C13" s="13"/>
      <c r="D13" s="339"/>
      <c r="E13" s="326"/>
      <c r="F13" s="327"/>
      <c r="G13" s="327"/>
      <c r="H13" s="328"/>
      <c r="I13" s="341" t="s">
        <v>110</v>
      </c>
      <c r="J13" s="298"/>
      <c r="K13" s="299"/>
      <c r="L13" s="300"/>
      <c r="M13" s="285"/>
      <c r="N13" s="285"/>
      <c r="O13" s="285"/>
      <c r="P13" s="285"/>
      <c r="Q13" s="285"/>
      <c r="R13" s="285"/>
      <c r="S13" s="285">
        <v>1</v>
      </c>
      <c r="T13" s="285"/>
      <c r="U13" s="285">
        <v>1</v>
      </c>
      <c r="V13" s="285"/>
      <c r="W13" s="280"/>
      <c r="X13" s="319"/>
    </row>
    <row r="14" spans="1:35" ht="18" customHeight="1" thickBot="1" x14ac:dyDescent="0.3">
      <c r="A14" s="6"/>
      <c r="B14" s="11"/>
      <c r="C14" s="13"/>
      <c r="D14" s="306"/>
      <c r="E14" s="329"/>
      <c r="F14" s="330"/>
      <c r="G14" s="330"/>
      <c r="H14" s="331"/>
      <c r="I14" s="14">
        <v>3</v>
      </c>
      <c r="J14" s="321" t="s">
        <v>35</v>
      </c>
      <c r="K14" s="322"/>
      <c r="L14" s="290"/>
      <c r="M14" s="286"/>
      <c r="N14" s="286"/>
      <c r="O14" s="286"/>
      <c r="P14" s="286"/>
      <c r="Q14" s="286"/>
      <c r="R14" s="286"/>
      <c r="S14" s="286"/>
      <c r="T14" s="286"/>
      <c r="U14" s="286"/>
      <c r="V14" s="286"/>
      <c r="W14" s="281"/>
      <c r="X14" s="313"/>
    </row>
    <row r="15" spans="1:35" ht="35.25" customHeight="1" thickBot="1" x14ac:dyDescent="0.3">
      <c r="A15" s="6"/>
      <c r="B15" s="11"/>
      <c r="C15" s="13"/>
      <c r="D15" s="15"/>
      <c r="E15" s="304" t="s">
        <v>36</v>
      </c>
      <c r="F15" s="343" t="s">
        <v>37</v>
      </c>
      <c r="G15" s="295"/>
      <c r="H15" s="344"/>
      <c r="I15" s="147">
        <f>I16+I20+I23</f>
        <v>0.15000000000000002</v>
      </c>
      <c r="J15" s="390" t="s">
        <v>38</v>
      </c>
      <c r="K15" s="391"/>
      <c r="L15" s="391"/>
      <c r="M15" s="391"/>
      <c r="N15" s="391"/>
      <c r="O15" s="391"/>
      <c r="P15" s="391"/>
      <c r="Q15" s="391"/>
      <c r="R15" s="391"/>
      <c r="S15" s="391"/>
      <c r="T15" s="391"/>
      <c r="U15" s="391"/>
      <c r="V15" s="391"/>
      <c r="W15" s="392"/>
      <c r="X15" s="17">
        <v>5000</v>
      </c>
      <c r="Z15" s="237" t="s">
        <v>168</v>
      </c>
      <c r="AA15" s="238" t="s">
        <v>169</v>
      </c>
      <c r="AB15" s="238" t="s">
        <v>170</v>
      </c>
    </row>
    <row r="16" spans="1:35" ht="34.5" customHeight="1" thickBot="1" x14ac:dyDescent="0.3">
      <c r="A16" s="6"/>
      <c r="B16" s="11" t="s">
        <v>147</v>
      </c>
      <c r="C16" s="13"/>
      <c r="D16" s="13"/>
      <c r="E16" s="305"/>
      <c r="F16" s="18" t="s">
        <v>39</v>
      </c>
      <c r="G16" s="314" t="s">
        <v>40</v>
      </c>
      <c r="H16" s="315"/>
      <c r="I16" s="189">
        <f>SUM(L16:W16)</f>
        <v>0.04</v>
      </c>
      <c r="J16" s="190">
        <v>1</v>
      </c>
      <c r="K16" s="185" t="s">
        <v>41</v>
      </c>
      <c r="L16" s="191"/>
      <c r="M16" s="185"/>
      <c r="N16" s="183"/>
      <c r="O16" s="183"/>
      <c r="P16" s="183"/>
      <c r="Q16" s="183"/>
      <c r="R16" s="192">
        <v>0.04</v>
      </c>
      <c r="S16" s="183"/>
      <c r="T16" s="183"/>
      <c r="U16" s="183"/>
      <c r="V16" s="183"/>
      <c r="W16" s="186"/>
      <c r="X16" s="20"/>
      <c r="Z16" s="248" t="s">
        <v>171</v>
      </c>
      <c r="AA16" s="240" t="s">
        <v>171</v>
      </c>
      <c r="AB16" s="240" t="s">
        <v>171</v>
      </c>
    </row>
    <row r="17" spans="1:35" ht="46.5" customHeight="1" thickBot="1" x14ac:dyDescent="0.3">
      <c r="A17" s="88"/>
      <c r="B17" s="89"/>
      <c r="C17" s="90"/>
      <c r="D17" s="90"/>
      <c r="E17" s="305"/>
      <c r="F17" s="91"/>
      <c r="G17" s="110"/>
      <c r="H17" s="130" t="s">
        <v>122</v>
      </c>
      <c r="I17" s="133">
        <f>SUM(L17:W17)</f>
        <v>0.01</v>
      </c>
      <c r="J17" s="134">
        <v>1</v>
      </c>
      <c r="K17" s="134" t="s">
        <v>123</v>
      </c>
      <c r="L17" s="178"/>
      <c r="M17" s="37"/>
      <c r="N17" s="53">
        <v>0.01</v>
      </c>
      <c r="O17" s="38"/>
      <c r="P17" s="38"/>
      <c r="Q17" s="38"/>
      <c r="R17" s="121"/>
      <c r="S17" s="38"/>
      <c r="T17" s="38"/>
      <c r="U17" s="38"/>
      <c r="V17" s="38"/>
      <c r="W17" s="40"/>
      <c r="X17" s="111"/>
      <c r="Z17" s="260">
        <v>0.01</v>
      </c>
      <c r="AA17" s="244" t="e">
        <v>#DIV/0!</v>
      </c>
      <c r="AB17" s="243" t="s">
        <v>174</v>
      </c>
    </row>
    <row r="18" spans="1:35" ht="27" customHeight="1" thickBot="1" x14ac:dyDescent="0.3">
      <c r="A18" s="88"/>
      <c r="B18" s="89"/>
      <c r="C18" s="90"/>
      <c r="D18" s="90"/>
      <c r="E18" s="305"/>
      <c r="F18" s="21"/>
      <c r="G18" s="235"/>
      <c r="H18" s="130" t="s">
        <v>119</v>
      </c>
      <c r="I18" s="133">
        <f t="shared" ref="I18:I19" si="0">SUM(L18:W18)</f>
        <v>5.0000000000000001E-3</v>
      </c>
      <c r="J18" s="134">
        <v>1</v>
      </c>
      <c r="K18" s="134" t="s">
        <v>103</v>
      </c>
      <c r="L18" s="178"/>
      <c r="M18" s="37"/>
      <c r="N18" s="38"/>
      <c r="O18" s="53">
        <v>5.0000000000000001E-3</v>
      </c>
      <c r="P18" s="53"/>
      <c r="Q18" s="38"/>
      <c r="R18" s="38"/>
      <c r="S18" s="38"/>
      <c r="T18" s="38"/>
      <c r="U18" s="38"/>
      <c r="V18" s="38"/>
      <c r="W18" s="40"/>
      <c r="X18" s="111"/>
      <c r="Z18" s="261"/>
      <c r="AA18" s="244" t="e">
        <v>#DIV/0!</v>
      </c>
      <c r="AB18" s="243"/>
    </row>
    <row r="19" spans="1:35" ht="42.75" customHeight="1" thickBot="1" x14ac:dyDescent="0.3">
      <c r="A19" s="88"/>
      <c r="B19" s="89"/>
      <c r="C19" s="90"/>
      <c r="D19" s="90"/>
      <c r="E19" s="305"/>
      <c r="F19" s="91"/>
      <c r="G19" s="110"/>
      <c r="H19" s="130" t="s">
        <v>160</v>
      </c>
      <c r="I19" s="194">
        <f t="shared" si="0"/>
        <v>0.03</v>
      </c>
      <c r="J19" s="195">
        <v>1</v>
      </c>
      <c r="K19" s="228" t="s">
        <v>164</v>
      </c>
      <c r="L19" s="187"/>
      <c r="M19" s="33"/>
      <c r="N19" s="156"/>
      <c r="O19" s="156"/>
      <c r="P19" s="156"/>
      <c r="Q19" s="188"/>
      <c r="R19" s="156"/>
      <c r="S19" s="156"/>
      <c r="T19" s="156"/>
      <c r="U19" s="156"/>
      <c r="V19" s="156"/>
      <c r="W19" s="34">
        <v>0.03</v>
      </c>
      <c r="X19" s="111"/>
      <c r="Z19" s="251"/>
      <c r="AA19" s="242" t="e">
        <v>#DIV/0!</v>
      </c>
      <c r="AB19" s="243"/>
    </row>
    <row r="20" spans="1:35" ht="33" customHeight="1" thickBot="1" x14ac:dyDescent="0.3">
      <c r="A20" s="6"/>
      <c r="B20" s="11" t="s">
        <v>148</v>
      </c>
      <c r="C20" s="13"/>
      <c r="D20" s="13"/>
      <c r="E20" s="306"/>
      <c r="F20" s="196" t="s">
        <v>42</v>
      </c>
      <c r="G20" s="316" t="s">
        <v>81</v>
      </c>
      <c r="H20" s="347"/>
      <c r="I20" s="197">
        <f>SUM(L20:W20)</f>
        <v>7.0000000000000007E-2</v>
      </c>
      <c r="J20" s="198">
        <v>1</v>
      </c>
      <c r="K20" s="186" t="s">
        <v>106</v>
      </c>
      <c r="L20" s="184"/>
      <c r="M20" s="185"/>
      <c r="N20" s="193">
        <v>7.0000000000000007E-2</v>
      </c>
      <c r="O20" s="183"/>
      <c r="P20" s="183"/>
      <c r="Q20" s="183"/>
      <c r="R20" s="183"/>
      <c r="S20" s="183"/>
      <c r="T20" s="183"/>
      <c r="U20" s="183"/>
      <c r="V20" s="183"/>
      <c r="W20" s="186"/>
      <c r="X20" s="20"/>
      <c r="Z20" s="239" t="s">
        <v>171</v>
      </c>
      <c r="AA20" s="240" t="s">
        <v>171</v>
      </c>
      <c r="AB20" s="240" t="s">
        <v>171</v>
      </c>
    </row>
    <row r="21" spans="1:35" ht="27" customHeight="1" thickBot="1" x14ac:dyDescent="0.3">
      <c r="A21" s="88"/>
      <c r="B21" s="89"/>
      <c r="C21" s="90"/>
      <c r="D21" s="90"/>
      <c r="E21" s="46"/>
      <c r="F21" s="21"/>
      <c r="G21" s="235"/>
      <c r="H21" s="130" t="s">
        <v>124</v>
      </c>
      <c r="I21" s="133">
        <f>SUM(L21:W21)</f>
        <v>0.04</v>
      </c>
      <c r="J21" s="134">
        <v>4</v>
      </c>
      <c r="K21" s="134" t="s">
        <v>107</v>
      </c>
      <c r="L21" s="179">
        <v>0.02</v>
      </c>
      <c r="M21" s="179">
        <v>0.02</v>
      </c>
      <c r="N21" s="38"/>
      <c r="O21" s="38"/>
      <c r="P21" s="38"/>
      <c r="Q21" s="38"/>
      <c r="R21" s="38"/>
      <c r="S21" s="38"/>
      <c r="T21" s="38"/>
      <c r="U21" s="38"/>
      <c r="V21" s="38"/>
      <c r="W21" s="40"/>
      <c r="X21" s="111"/>
      <c r="Z21" s="245"/>
      <c r="AA21" s="258" t="e">
        <v>#DIV/0!</v>
      </c>
      <c r="AB21" s="243"/>
    </row>
    <row r="22" spans="1:35" ht="28.5" customHeight="1" thickBot="1" x14ac:dyDescent="0.3">
      <c r="A22" s="88"/>
      <c r="B22" s="89"/>
      <c r="C22" s="90"/>
      <c r="D22" s="90"/>
      <c r="E22" s="46"/>
      <c r="F22" s="114"/>
      <c r="G22" s="110"/>
      <c r="H22" s="200" t="s">
        <v>125</v>
      </c>
      <c r="I22" s="194">
        <f>SUM(L22:W22)</f>
        <v>0.03</v>
      </c>
      <c r="J22" s="195">
        <v>1</v>
      </c>
      <c r="K22" s="195" t="s">
        <v>126</v>
      </c>
      <c r="L22" s="201">
        <v>0.01</v>
      </c>
      <c r="M22" s="188">
        <v>0.01</v>
      </c>
      <c r="N22" s="188">
        <v>0.01</v>
      </c>
      <c r="O22" s="156"/>
      <c r="P22" s="156"/>
      <c r="Q22" s="156"/>
      <c r="R22" s="156"/>
      <c r="S22" s="156"/>
      <c r="T22" s="156"/>
      <c r="U22" s="156"/>
      <c r="V22" s="156"/>
      <c r="W22" s="34"/>
      <c r="X22" s="111"/>
      <c r="Z22" s="252">
        <v>0.01</v>
      </c>
      <c r="AA22" s="262">
        <f>N22/Z22</f>
        <v>1</v>
      </c>
      <c r="AB22" s="257" t="s">
        <v>178</v>
      </c>
    </row>
    <row r="23" spans="1:35" ht="26.25" customHeight="1" thickBot="1" x14ac:dyDescent="0.3">
      <c r="A23" s="88"/>
      <c r="B23" s="89" t="s">
        <v>149</v>
      </c>
      <c r="C23" s="90"/>
      <c r="D23" s="90"/>
      <c r="E23" s="199"/>
      <c r="F23" s="196" t="s">
        <v>39</v>
      </c>
      <c r="G23" s="316" t="s">
        <v>138</v>
      </c>
      <c r="H23" s="317"/>
      <c r="I23" s="202">
        <v>0.04</v>
      </c>
      <c r="J23" s="203">
        <v>1</v>
      </c>
      <c r="K23" s="185" t="s">
        <v>111</v>
      </c>
      <c r="L23" s="191"/>
      <c r="M23" s="185"/>
      <c r="N23" s="183"/>
      <c r="O23" s="183"/>
      <c r="P23" s="183"/>
      <c r="Q23" s="192"/>
      <c r="R23" s="204">
        <v>0.04</v>
      </c>
      <c r="S23" s="183"/>
      <c r="T23" s="183"/>
      <c r="U23" s="183"/>
      <c r="V23" s="183"/>
      <c r="W23" s="186"/>
      <c r="X23" s="111"/>
      <c r="Z23" s="251"/>
      <c r="AA23" s="259" t="e">
        <v>#DIV/0!</v>
      </c>
      <c r="AB23" s="243"/>
    </row>
    <row r="24" spans="1:35" ht="22.5" customHeight="1" thickBot="1" x14ac:dyDescent="0.3">
      <c r="A24" s="88"/>
      <c r="B24" s="89"/>
      <c r="C24" s="90"/>
      <c r="D24" s="90"/>
      <c r="E24" s="46"/>
      <c r="F24" s="21"/>
      <c r="G24" s="235"/>
      <c r="H24" s="49" t="s">
        <v>161</v>
      </c>
      <c r="I24" s="133">
        <f>I20/3</f>
        <v>2.3333333333333334E-2</v>
      </c>
      <c r="J24" s="134">
        <v>1</v>
      </c>
      <c r="K24" s="134" t="s">
        <v>104</v>
      </c>
      <c r="L24" s="178"/>
      <c r="M24" s="37"/>
      <c r="N24" s="38"/>
      <c r="O24" s="38"/>
      <c r="P24" s="38"/>
      <c r="Q24" s="53"/>
      <c r="R24" s="188">
        <v>0.04</v>
      </c>
      <c r="S24" s="38"/>
      <c r="T24" s="38"/>
      <c r="U24" s="38"/>
      <c r="V24" s="38"/>
      <c r="W24" s="40"/>
      <c r="X24" s="111"/>
    </row>
    <row r="25" spans="1:35" ht="24" customHeight="1" thickBot="1" x14ac:dyDescent="0.3">
      <c r="A25" s="6"/>
      <c r="B25" s="11"/>
      <c r="C25" s="13"/>
      <c r="D25" s="338" t="s">
        <v>43</v>
      </c>
      <c r="E25" s="323" t="s">
        <v>44</v>
      </c>
      <c r="F25" s="345"/>
      <c r="G25" s="345"/>
      <c r="H25" s="346"/>
      <c r="I25" s="348" t="s">
        <v>32</v>
      </c>
      <c r="J25" s="292"/>
      <c r="K25" s="293"/>
      <c r="L25" s="291" t="s">
        <v>45</v>
      </c>
      <c r="M25" s="292"/>
      <c r="N25" s="292"/>
      <c r="O25" s="292"/>
      <c r="P25" s="292"/>
      <c r="Q25" s="292"/>
      <c r="R25" s="292"/>
      <c r="S25" s="292"/>
      <c r="T25" s="292"/>
      <c r="U25" s="292"/>
      <c r="V25" s="292"/>
      <c r="W25" s="293"/>
      <c r="X25" s="6"/>
    </row>
    <row r="26" spans="1:35" ht="16.5" customHeight="1" x14ac:dyDescent="0.25">
      <c r="A26" s="6"/>
      <c r="B26" s="11"/>
      <c r="C26" s="13"/>
      <c r="D26" s="339"/>
      <c r="E26" s="326"/>
      <c r="F26" s="327"/>
      <c r="G26" s="327"/>
      <c r="H26" s="328"/>
      <c r="I26" s="297" t="s">
        <v>34</v>
      </c>
      <c r="J26" s="298"/>
      <c r="K26" s="299"/>
      <c r="L26" s="289"/>
      <c r="M26" s="288"/>
      <c r="N26" s="288"/>
      <c r="O26" s="288"/>
      <c r="P26" s="288">
        <v>250</v>
      </c>
      <c r="Q26" s="288"/>
      <c r="R26" s="288"/>
      <c r="S26" s="288">
        <v>250</v>
      </c>
      <c r="T26" s="288"/>
      <c r="U26" s="288"/>
      <c r="V26" s="288"/>
      <c r="W26" s="311">
        <v>250</v>
      </c>
      <c r="X26" s="22"/>
    </row>
    <row r="27" spans="1:35" ht="18" customHeight="1" thickBot="1" x14ac:dyDescent="0.3">
      <c r="A27" s="6"/>
      <c r="B27" s="11"/>
      <c r="C27" s="13"/>
      <c r="D27" s="306"/>
      <c r="E27" s="329"/>
      <c r="F27" s="330"/>
      <c r="G27" s="330"/>
      <c r="H27" s="331"/>
      <c r="I27" s="24">
        <v>750</v>
      </c>
      <c r="J27" s="342" t="s">
        <v>46</v>
      </c>
      <c r="K27" s="322"/>
      <c r="L27" s="290"/>
      <c r="M27" s="286"/>
      <c r="N27" s="286"/>
      <c r="O27" s="286"/>
      <c r="P27" s="286"/>
      <c r="Q27" s="286"/>
      <c r="R27" s="286"/>
      <c r="S27" s="286"/>
      <c r="T27" s="286"/>
      <c r="U27" s="286"/>
      <c r="V27" s="286"/>
      <c r="W27" s="281"/>
      <c r="X27" s="22"/>
    </row>
    <row r="28" spans="1:35" ht="35.25" customHeight="1" thickBot="1" x14ac:dyDescent="0.3">
      <c r="A28" s="6"/>
      <c r="B28" s="11"/>
      <c r="C28" s="13"/>
      <c r="D28" s="15"/>
      <c r="E28" s="318" t="s">
        <v>47</v>
      </c>
      <c r="F28" s="343" t="s">
        <v>48</v>
      </c>
      <c r="G28" s="295"/>
      <c r="H28" s="344"/>
      <c r="I28" s="16">
        <v>0.1</v>
      </c>
      <c r="J28" s="294" t="s">
        <v>38</v>
      </c>
      <c r="K28" s="295"/>
      <c r="L28" s="295"/>
      <c r="M28" s="295"/>
      <c r="N28" s="295"/>
      <c r="O28" s="295"/>
      <c r="P28" s="295"/>
      <c r="Q28" s="295"/>
      <c r="R28" s="295"/>
      <c r="S28" s="295"/>
      <c r="T28" s="295"/>
      <c r="U28" s="295"/>
      <c r="V28" s="295"/>
      <c r="W28" s="296"/>
      <c r="X28" s="217">
        <v>2000</v>
      </c>
      <c r="Z28" s="237" t="s">
        <v>168</v>
      </c>
      <c r="AA28" s="238" t="s">
        <v>169</v>
      </c>
      <c r="AB28" s="238" t="s">
        <v>170</v>
      </c>
    </row>
    <row r="29" spans="1:35" ht="39.75" customHeight="1" thickBot="1" x14ac:dyDescent="0.3">
      <c r="A29" s="6"/>
      <c r="B29" s="11"/>
      <c r="C29" s="13" t="s">
        <v>150</v>
      </c>
      <c r="D29" s="13"/>
      <c r="E29" s="334"/>
      <c r="F29" s="18" t="s">
        <v>49</v>
      </c>
      <c r="G29" s="361" t="s">
        <v>50</v>
      </c>
      <c r="H29" s="362"/>
      <c r="I29" s="41">
        <f>I30+I31</f>
        <v>9.5000000000000001E-2</v>
      </c>
      <c r="J29" s="42">
        <v>3</v>
      </c>
      <c r="K29" s="19" t="s">
        <v>51</v>
      </c>
      <c r="L29" s="172"/>
      <c r="M29" s="19"/>
      <c r="N29" s="19"/>
      <c r="O29" s="19"/>
      <c r="P29" s="205">
        <v>0.03</v>
      </c>
      <c r="Q29" s="19"/>
      <c r="R29" s="19"/>
      <c r="S29" s="205">
        <v>0.03</v>
      </c>
      <c r="T29" s="19"/>
      <c r="U29" s="19"/>
      <c r="V29" s="19"/>
      <c r="W29" s="206">
        <v>0.04</v>
      </c>
      <c r="X29" s="20"/>
      <c r="Z29" s="239" t="s">
        <v>171</v>
      </c>
      <c r="AA29" s="240" t="s">
        <v>171</v>
      </c>
      <c r="AB29" s="240" t="s">
        <v>171</v>
      </c>
    </row>
    <row r="30" spans="1:35" ht="39.75" customHeight="1" thickBot="1" x14ac:dyDescent="0.3">
      <c r="A30" s="43"/>
      <c r="B30" s="44"/>
      <c r="C30" s="45"/>
      <c r="D30" s="45"/>
      <c r="E30" s="46"/>
      <c r="F30" s="47"/>
      <c r="G30" s="48"/>
      <c r="H30" s="49" t="s">
        <v>145</v>
      </c>
      <c r="I30" s="50">
        <f>SUM(L30:W30)</f>
        <v>0.08</v>
      </c>
      <c r="J30" s="51">
        <v>10</v>
      </c>
      <c r="K30" s="52" t="s">
        <v>82</v>
      </c>
      <c r="L30" s="171"/>
      <c r="M30" s="53"/>
      <c r="N30" s="53"/>
      <c r="O30" s="53"/>
      <c r="P30" s="53">
        <v>0.02</v>
      </c>
      <c r="Q30" s="53">
        <v>0.01</v>
      </c>
      <c r="R30" s="53">
        <v>0.01</v>
      </c>
      <c r="S30" s="53">
        <v>0.01</v>
      </c>
      <c r="T30" s="53">
        <v>0.01</v>
      </c>
      <c r="U30" s="53">
        <v>0.01</v>
      </c>
      <c r="V30" s="53">
        <v>0.01</v>
      </c>
      <c r="W30" s="40"/>
      <c r="X30" s="54"/>
      <c r="Y30" s="55"/>
      <c r="Z30" s="241"/>
      <c r="AA30" s="242" t="e">
        <v>#DIV/0!</v>
      </c>
      <c r="AB30" s="243"/>
      <c r="AC30" s="55"/>
      <c r="AD30" s="55"/>
      <c r="AE30" s="55"/>
      <c r="AF30" s="55"/>
      <c r="AG30" s="55"/>
      <c r="AH30" s="55"/>
      <c r="AI30" s="55"/>
    </row>
    <row r="31" spans="1:35" ht="39.75" customHeight="1" thickBot="1" x14ac:dyDescent="0.3">
      <c r="A31" s="43"/>
      <c r="B31" s="44"/>
      <c r="C31" s="45" t="s">
        <v>151</v>
      </c>
      <c r="D31" s="45"/>
      <c r="E31" s="56"/>
      <c r="F31" s="57"/>
      <c r="G31" s="58"/>
      <c r="H31" s="49" t="s">
        <v>146</v>
      </c>
      <c r="I31" s="50">
        <f>SUM(L31:W31)</f>
        <v>1.5000000000000001E-2</v>
      </c>
      <c r="J31" s="85">
        <v>5</v>
      </c>
      <c r="K31" s="60" t="s">
        <v>82</v>
      </c>
      <c r="L31" s="83"/>
      <c r="M31" s="61"/>
      <c r="N31" s="61"/>
      <c r="O31" s="61"/>
      <c r="P31" s="61">
        <v>2.5000000000000001E-3</v>
      </c>
      <c r="Q31" s="61">
        <v>2.5000000000000001E-3</v>
      </c>
      <c r="R31" s="61">
        <v>2.5000000000000001E-3</v>
      </c>
      <c r="S31" s="61">
        <v>2.5000000000000001E-3</v>
      </c>
      <c r="T31" s="61">
        <v>2.5000000000000001E-3</v>
      </c>
      <c r="U31" s="61">
        <v>2.5000000000000001E-3</v>
      </c>
      <c r="V31" s="61"/>
      <c r="W31" s="62"/>
      <c r="X31" s="54"/>
      <c r="Y31" s="55"/>
      <c r="Z31" s="241"/>
      <c r="AA31" s="242" t="e">
        <v>#DIV/0!</v>
      </c>
      <c r="AB31" s="243"/>
      <c r="AC31" s="55"/>
      <c r="AD31" s="55"/>
      <c r="AE31" s="55"/>
      <c r="AF31" s="55"/>
      <c r="AG31" s="55"/>
      <c r="AH31" s="55"/>
      <c r="AI31" s="55"/>
    </row>
    <row r="32" spans="1:35" ht="45" customHeight="1" thickBot="1" x14ac:dyDescent="0.3">
      <c r="A32" s="6"/>
      <c r="B32" s="11"/>
      <c r="C32" s="13"/>
      <c r="D32" s="29"/>
      <c r="E32" s="318" t="s">
        <v>52</v>
      </c>
      <c r="F32" s="375" t="s">
        <v>53</v>
      </c>
      <c r="G32" s="283"/>
      <c r="H32" s="315"/>
      <c r="I32" s="16">
        <v>0.2</v>
      </c>
      <c r="J32" s="366" t="s">
        <v>38</v>
      </c>
      <c r="K32" s="283"/>
      <c r="L32" s="283"/>
      <c r="M32" s="283"/>
      <c r="N32" s="283"/>
      <c r="O32" s="383"/>
      <c r="P32" s="283"/>
      <c r="Q32" s="283"/>
      <c r="R32" s="283"/>
      <c r="S32" s="283"/>
      <c r="T32" s="283"/>
      <c r="U32" s="283"/>
      <c r="V32" s="283"/>
      <c r="W32" s="284"/>
      <c r="X32" s="17">
        <v>500</v>
      </c>
      <c r="Z32" s="237" t="s">
        <v>168</v>
      </c>
      <c r="AA32" s="238" t="s">
        <v>169</v>
      </c>
      <c r="AB32" s="238" t="s">
        <v>170</v>
      </c>
    </row>
    <row r="33" spans="1:35" ht="41.25" customHeight="1" thickBot="1" x14ac:dyDescent="0.3">
      <c r="A33" s="6"/>
      <c r="B33" s="11"/>
      <c r="C33" s="13" t="s">
        <v>152</v>
      </c>
      <c r="D33" s="13"/>
      <c r="E33" s="334"/>
      <c r="F33" s="382" t="s">
        <v>54</v>
      </c>
      <c r="G33" s="360" t="s">
        <v>55</v>
      </c>
      <c r="H33" s="298"/>
      <c r="I33" s="64">
        <f>SUM(I34:I36)</f>
        <v>0.2</v>
      </c>
      <c r="J33" s="155">
        <v>3</v>
      </c>
      <c r="K33" s="155" t="s">
        <v>51</v>
      </c>
      <c r="L33" s="157"/>
      <c r="M33" s="33"/>
      <c r="N33" s="33"/>
      <c r="O33" s="161"/>
      <c r="P33" s="207">
        <v>6.6600000000000006E-2</v>
      </c>
      <c r="Q33" s="33"/>
      <c r="R33" s="33"/>
      <c r="S33" s="113">
        <v>6.6600000000000006E-2</v>
      </c>
      <c r="T33" s="33"/>
      <c r="U33" s="33"/>
      <c r="V33" s="33"/>
      <c r="W33" s="113">
        <v>6.6600000000000006E-2</v>
      </c>
      <c r="X33" s="20"/>
      <c r="Z33" s="239" t="s">
        <v>171</v>
      </c>
      <c r="AA33" s="240" t="s">
        <v>171</v>
      </c>
      <c r="AB33" s="240" t="s">
        <v>171</v>
      </c>
    </row>
    <row r="34" spans="1:35" ht="41.25" customHeight="1" thickBot="1" x14ac:dyDescent="0.3">
      <c r="A34" s="88"/>
      <c r="B34" s="89"/>
      <c r="C34" s="90"/>
      <c r="D34" s="90"/>
      <c r="E34" s="236"/>
      <c r="F34" s="382"/>
      <c r="G34" s="58"/>
      <c r="H34" s="130" t="s">
        <v>127</v>
      </c>
      <c r="I34" s="165">
        <f t="shared" ref="I34:I36" si="1">SUM(L34:W34)</f>
        <v>7.0000000000000007E-2</v>
      </c>
      <c r="J34" s="84">
        <v>1</v>
      </c>
      <c r="K34" s="84" t="s">
        <v>136</v>
      </c>
      <c r="L34" s="158"/>
      <c r="M34" s="161"/>
      <c r="N34" s="214">
        <v>3.5000000000000003E-2</v>
      </c>
      <c r="O34" s="213">
        <v>3.5000000000000003E-2</v>
      </c>
      <c r="P34" s="162"/>
      <c r="Q34" s="161"/>
      <c r="R34" s="161"/>
      <c r="S34" s="162"/>
      <c r="T34" s="161"/>
      <c r="U34" s="161"/>
      <c r="V34" s="161"/>
      <c r="W34" s="162"/>
      <c r="X34" s="111"/>
      <c r="Z34" s="264">
        <v>3.5000000000000003E-2</v>
      </c>
      <c r="AA34" s="265">
        <f>N34/Z34</f>
        <v>1</v>
      </c>
      <c r="AB34" s="266" t="s">
        <v>172</v>
      </c>
    </row>
    <row r="35" spans="1:35" ht="41.25" customHeight="1" thickBot="1" x14ac:dyDescent="0.3">
      <c r="A35" s="88"/>
      <c r="B35" s="89"/>
      <c r="C35" s="90"/>
      <c r="D35" s="90"/>
      <c r="E35" s="236"/>
      <c r="F35" s="382"/>
      <c r="G35" s="58"/>
      <c r="H35" s="130" t="s">
        <v>128</v>
      </c>
      <c r="I35" s="136">
        <f t="shared" si="1"/>
        <v>7.0000000000000007E-2</v>
      </c>
      <c r="J35" s="84">
        <v>3</v>
      </c>
      <c r="K35" s="84" t="s">
        <v>129</v>
      </c>
      <c r="L35" s="158"/>
      <c r="M35" s="161"/>
      <c r="N35" s="161"/>
      <c r="O35" s="161"/>
      <c r="P35" s="162"/>
      <c r="Q35" s="53">
        <v>0.02</v>
      </c>
      <c r="R35" s="161"/>
      <c r="S35" s="53">
        <v>0.03</v>
      </c>
      <c r="T35" s="53"/>
      <c r="U35" s="161"/>
      <c r="V35" s="53">
        <v>0.02</v>
      </c>
      <c r="W35" s="162"/>
      <c r="X35" s="111"/>
      <c r="Z35" s="263"/>
      <c r="AA35" s="242" t="e">
        <v>#DIV/0!</v>
      </c>
      <c r="AB35" s="243"/>
    </row>
    <row r="36" spans="1:35" ht="39.75" customHeight="1" thickBot="1" x14ac:dyDescent="0.3">
      <c r="A36" s="43"/>
      <c r="B36" s="44"/>
      <c r="C36" s="45"/>
      <c r="D36" s="45"/>
      <c r="E36" s="46"/>
      <c r="F36" s="382"/>
      <c r="G36" s="58"/>
      <c r="H36" s="130" t="s">
        <v>112</v>
      </c>
      <c r="I36" s="136">
        <f t="shared" si="1"/>
        <v>0.06</v>
      </c>
      <c r="J36" s="84">
        <v>1</v>
      </c>
      <c r="K36" s="159" t="s">
        <v>109</v>
      </c>
      <c r="L36" s="173"/>
      <c r="M36" s="160"/>
      <c r="N36" s="160"/>
      <c r="O36" s="160"/>
      <c r="P36" s="160"/>
      <c r="Q36" s="160"/>
      <c r="R36" s="160"/>
      <c r="S36" s="160"/>
      <c r="T36" s="160"/>
      <c r="U36" s="160">
        <v>0.06</v>
      </c>
      <c r="V36" s="160"/>
      <c r="W36" s="160"/>
      <c r="X36" s="54"/>
      <c r="Y36" s="55"/>
      <c r="Z36" s="241"/>
      <c r="AA36" s="242" t="e">
        <v>#DIV/0!</v>
      </c>
      <c r="AB36" s="243"/>
      <c r="AC36" s="55"/>
      <c r="AD36" s="55"/>
      <c r="AE36" s="55"/>
      <c r="AF36" s="55"/>
      <c r="AG36" s="55"/>
      <c r="AH36" s="55"/>
      <c r="AI36" s="55"/>
    </row>
    <row r="37" spans="1:35" ht="27" customHeight="1" thickBot="1" x14ac:dyDescent="0.3">
      <c r="A37" s="6"/>
      <c r="B37" s="10"/>
      <c r="C37" s="9" t="s">
        <v>56</v>
      </c>
      <c r="D37" s="384" t="s">
        <v>57</v>
      </c>
      <c r="E37" s="283"/>
      <c r="F37" s="283"/>
      <c r="G37" s="283"/>
      <c r="H37" s="283"/>
      <c r="I37" s="370"/>
      <c r="J37" s="370"/>
      <c r="K37" s="370"/>
      <c r="L37" s="283"/>
      <c r="M37" s="283"/>
      <c r="N37" s="283"/>
      <c r="O37" s="283"/>
      <c r="P37" s="283"/>
      <c r="Q37" s="283"/>
      <c r="R37" s="283"/>
      <c r="S37" s="283"/>
      <c r="T37" s="283"/>
      <c r="U37" s="283"/>
      <c r="V37" s="283"/>
      <c r="W37" s="284"/>
      <c r="X37" s="22"/>
    </row>
    <row r="38" spans="1:35" ht="24" customHeight="1" thickBot="1" x14ac:dyDescent="0.3">
      <c r="A38" s="6"/>
      <c r="B38" s="11"/>
      <c r="C38" s="12"/>
      <c r="D38" s="338" t="s">
        <v>58</v>
      </c>
      <c r="E38" s="323" t="s">
        <v>59</v>
      </c>
      <c r="F38" s="324"/>
      <c r="G38" s="324"/>
      <c r="H38" s="325"/>
      <c r="I38" s="287" t="s">
        <v>32</v>
      </c>
      <c r="J38" s="283"/>
      <c r="K38" s="284"/>
      <c r="L38" s="385" t="s">
        <v>60</v>
      </c>
      <c r="M38" s="283"/>
      <c r="N38" s="283"/>
      <c r="O38" s="283"/>
      <c r="P38" s="283"/>
      <c r="Q38" s="283"/>
      <c r="R38" s="283"/>
      <c r="S38" s="283"/>
      <c r="T38" s="283"/>
      <c r="U38" s="283"/>
      <c r="V38" s="283"/>
      <c r="W38" s="284"/>
      <c r="X38" s="22"/>
    </row>
    <row r="39" spans="1:35" ht="9.75" customHeight="1" x14ac:dyDescent="0.25">
      <c r="A39" s="6"/>
      <c r="B39" s="11"/>
      <c r="C39" s="13"/>
      <c r="D39" s="339"/>
      <c r="E39" s="326"/>
      <c r="F39" s="327"/>
      <c r="G39" s="327"/>
      <c r="H39" s="328"/>
      <c r="I39" s="337" t="s">
        <v>34</v>
      </c>
      <c r="J39" s="298"/>
      <c r="K39" s="299"/>
      <c r="L39" s="300"/>
      <c r="M39" s="285"/>
      <c r="N39" s="285"/>
      <c r="O39" s="285"/>
      <c r="P39" s="285">
        <v>250</v>
      </c>
      <c r="Q39" s="285"/>
      <c r="R39" s="285"/>
      <c r="S39" s="285">
        <v>250</v>
      </c>
      <c r="T39" s="285"/>
      <c r="U39" s="285"/>
      <c r="V39" s="285"/>
      <c r="W39" s="280">
        <v>250</v>
      </c>
      <c r="X39" s="6"/>
    </row>
    <row r="40" spans="1:35" ht="18" customHeight="1" thickBot="1" x14ac:dyDescent="0.3">
      <c r="A40" s="6"/>
      <c r="B40" s="11"/>
      <c r="C40" s="13"/>
      <c r="D40" s="306"/>
      <c r="E40" s="329"/>
      <c r="F40" s="330"/>
      <c r="G40" s="330"/>
      <c r="H40" s="331"/>
      <c r="I40" s="14">
        <v>750</v>
      </c>
      <c r="J40" s="321" t="s">
        <v>46</v>
      </c>
      <c r="K40" s="322"/>
      <c r="L40" s="290"/>
      <c r="M40" s="286"/>
      <c r="N40" s="286"/>
      <c r="O40" s="286"/>
      <c r="P40" s="286"/>
      <c r="Q40" s="286"/>
      <c r="R40" s="286"/>
      <c r="S40" s="286"/>
      <c r="T40" s="286"/>
      <c r="U40" s="286"/>
      <c r="V40" s="286"/>
      <c r="W40" s="281"/>
      <c r="X40" s="22"/>
    </row>
    <row r="41" spans="1:35" ht="52.5" customHeight="1" thickBot="1" x14ac:dyDescent="0.3">
      <c r="A41" s="6"/>
      <c r="B41" s="11"/>
      <c r="C41" s="13"/>
      <c r="D41" s="12"/>
      <c r="E41" s="318" t="s">
        <v>61</v>
      </c>
      <c r="F41" s="343" t="s">
        <v>89</v>
      </c>
      <c r="G41" s="295"/>
      <c r="H41" s="344"/>
      <c r="I41" s="25">
        <f>I42+I45</f>
        <v>9.9960000000000007E-2</v>
      </c>
      <c r="J41" s="294" t="s">
        <v>38</v>
      </c>
      <c r="K41" s="295"/>
      <c r="L41" s="295"/>
      <c r="M41" s="295"/>
      <c r="N41" s="295"/>
      <c r="O41" s="295"/>
      <c r="P41" s="295"/>
      <c r="Q41" s="295"/>
      <c r="R41" s="295"/>
      <c r="S41" s="295"/>
      <c r="T41" s="295"/>
      <c r="U41" s="295"/>
      <c r="V41" s="295"/>
      <c r="W41" s="296"/>
      <c r="X41" s="17">
        <v>10200</v>
      </c>
      <c r="Z41" s="237" t="s">
        <v>168</v>
      </c>
      <c r="AA41" s="238" t="s">
        <v>169</v>
      </c>
      <c r="AB41" s="238" t="s">
        <v>170</v>
      </c>
    </row>
    <row r="42" spans="1:35" ht="28.5" customHeight="1" thickBot="1" x14ac:dyDescent="0.3">
      <c r="A42" s="6"/>
      <c r="B42" s="11" t="s">
        <v>159</v>
      </c>
      <c r="C42" s="13"/>
      <c r="D42" s="13"/>
      <c r="E42" s="319"/>
      <c r="F42" s="63" t="s">
        <v>62</v>
      </c>
      <c r="G42" s="335" t="s">
        <v>120</v>
      </c>
      <c r="H42" s="336"/>
      <c r="I42" s="230">
        <f>I43+I44</f>
        <v>2.9960000000000001E-2</v>
      </c>
      <c r="J42" s="117">
        <v>2</v>
      </c>
      <c r="K42" s="31" t="s">
        <v>137</v>
      </c>
      <c r="L42" s="65"/>
      <c r="M42" s="30"/>
      <c r="N42" s="30"/>
      <c r="O42" s="32"/>
      <c r="P42" s="208">
        <v>0.01</v>
      </c>
      <c r="Q42" s="32"/>
      <c r="R42" s="32"/>
      <c r="S42" s="208">
        <v>0.01</v>
      </c>
      <c r="T42" s="32"/>
      <c r="U42" s="32"/>
      <c r="V42" s="32"/>
      <c r="W42" s="212">
        <v>0.01</v>
      </c>
      <c r="X42" s="22"/>
      <c r="Z42" s="239" t="s">
        <v>171</v>
      </c>
      <c r="AA42" s="240" t="s">
        <v>171</v>
      </c>
      <c r="AB42" s="240" t="s">
        <v>171</v>
      </c>
    </row>
    <row r="43" spans="1:35" ht="28.5" customHeight="1" thickBot="1" x14ac:dyDescent="0.3">
      <c r="A43" s="88"/>
      <c r="B43" s="89"/>
      <c r="C43" s="90"/>
      <c r="D43" s="90"/>
      <c r="E43" s="320"/>
      <c r="F43" s="114"/>
      <c r="G43" s="110"/>
      <c r="H43" s="130" t="s">
        <v>130</v>
      </c>
      <c r="I43" s="165">
        <f>SUM(L43:W43)</f>
        <v>5.0000000000000001E-3</v>
      </c>
      <c r="J43" s="84">
        <v>1</v>
      </c>
      <c r="K43" s="134" t="s">
        <v>126</v>
      </c>
      <c r="L43" s="171"/>
      <c r="M43" s="53">
        <v>5.0000000000000001E-3</v>
      </c>
      <c r="N43" s="53"/>
      <c r="O43" s="163"/>
      <c r="P43" s="135"/>
      <c r="Q43" s="163"/>
      <c r="R43" s="163"/>
      <c r="S43" s="163"/>
      <c r="T43" s="163"/>
      <c r="U43" s="163"/>
      <c r="V43" s="163"/>
      <c r="W43" s="164"/>
      <c r="X43" s="115"/>
      <c r="Z43" s="241"/>
      <c r="AA43" s="242" t="e">
        <v>#DIV/0!</v>
      </c>
      <c r="AB43" s="243"/>
    </row>
    <row r="44" spans="1:35" ht="41.25" customHeight="1" thickBot="1" x14ac:dyDescent="0.3">
      <c r="A44" s="88"/>
      <c r="B44" s="89"/>
      <c r="C44" s="90"/>
      <c r="D44" s="90"/>
      <c r="E44" s="320"/>
      <c r="F44" s="114"/>
      <c r="G44" s="110"/>
      <c r="H44" s="49" t="s">
        <v>139</v>
      </c>
      <c r="I44" s="165">
        <f>SUM(L44:W44)</f>
        <v>2.496E-2</v>
      </c>
      <c r="J44" s="84">
        <v>6</v>
      </c>
      <c r="K44" s="60" t="s">
        <v>103</v>
      </c>
      <c r="L44" s="155"/>
      <c r="M44" s="135">
        <v>4.1599999999999996E-3</v>
      </c>
      <c r="N44" s="135"/>
      <c r="O44" s="135"/>
      <c r="P44" s="135">
        <v>4.1599999999999996E-3</v>
      </c>
      <c r="Q44" s="135">
        <v>4.1599999999999996E-3</v>
      </c>
      <c r="R44" s="135">
        <v>4.1599999999999996E-3</v>
      </c>
      <c r="S44" s="135"/>
      <c r="T44" s="135"/>
      <c r="U44" s="135">
        <v>4.1599999999999996E-3</v>
      </c>
      <c r="V44" s="135">
        <v>4.1599999999999996E-3</v>
      </c>
      <c r="W44" s="135"/>
      <c r="X44" s="115"/>
      <c r="Z44" s="241"/>
      <c r="AA44" s="242" t="e">
        <v>#DIV/0!</v>
      </c>
      <c r="AB44" s="243"/>
    </row>
    <row r="45" spans="1:35" ht="28.5" customHeight="1" thickBot="1" x14ac:dyDescent="0.3">
      <c r="A45" s="6"/>
      <c r="B45" s="11" t="s">
        <v>158</v>
      </c>
      <c r="C45" s="13"/>
      <c r="D45" s="13"/>
      <c r="E45" s="334"/>
      <c r="F45" s="127" t="s">
        <v>63</v>
      </c>
      <c r="G45" s="332" t="s">
        <v>64</v>
      </c>
      <c r="H45" s="333"/>
      <c r="I45" s="231">
        <f>I46+I47</f>
        <v>7.0000000000000007E-2</v>
      </c>
      <c r="J45" s="117">
        <v>3</v>
      </c>
      <c r="K45" s="118" t="s">
        <v>51</v>
      </c>
      <c r="L45" s="117"/>
      <c r="M45" s="119"/>
      <c r="N45" s="119"/>
      <c r="O45" s="120"/>
      <c r="P45" s="209">
        <v>0.02</v>
      </c>
      <c r="Q45" s="120"/>
      <c r="R45" s="120"/>
      <c r="S45" s="210">
        <v>0.02</v>
      </c>
      <c r="T45" s="120"/>
      <c r="U45" s="120"/>
      <c r="V45" s="120"/>
      <c r="W45" s="211">
        <v>0.02</v>
      </c>
      <c r="X45" s="22"/>
      <c r="Z45" s="239" t="s">
        <v>171</v>
      </c>
      <c r="AA45" s="240" t="s">
        <v>171</v>
      </c>
      <c r="AB45" s="240" t="s">
        <v>171</v>
      </c>
    </row>
    <row r="46" spans="1:35" ht="30.75" customHeight="1" thickBot="1" x14ac:dyDescent="0.3">
      <c r="A46" s="43"/>
      <c r="B46" s="44"/>
      <c r="C46" s="45"/>
      <c r="D46" s="45"/>
      <c r="E46" s="46"/>
      <c r="F46" s="66"/>
      <c r="G46" s="48"/>
      <c r="H46" s="49" t="s">
        <v>121</v>
      </c>
      <c r="I46" s="136">
        <f t="shared" ref="I46:I47" si="2">SUM(L46:W46)</f>
        <v>0.04</v>
      </c>
      <c r="J46" s="84">
        <v>1</v>
      </c>
      <c r="K46" s="132" t="s">
        <v>108</v>
      </c>
      <c r="L46" s="174"/>
      <c r="M46" s="70"/>
      <c r="N46" s="70"/>
      <c r="O46" s="70"/>
      <c r="P46" s="70"/>
      <c r="Q46" s="70"/>
      <c r="R46" s="70"/>
      <c r="S46" s="70">
        <v>0.02</v>
      </c>
      <c r="T46" s="70">
        <v>0.02</v>
      </c>
      <c r="U46" s="70"/>
      <c r="V46" s="70"/>
      <c r="W46" s="71"/>
      <c r="X46" s="54"/>
      <c r="Y46" s="55"/>
      <c r="Z46" s="241"/>
      <c r="AA46" s="242" t="e">
        <v>#DIV/0!</v>
      </c>
      <c r="AB46" s="243"/>
      <c r="AC46" s="55"/>
      <c r="AD46" s="55"/>
      <c r="AE46" s="55"/>
      <c r="AF46" s="55"/>
      <c r="AG46" s="55"/>
      <c r="AH46" s="55"/>
      <c r="AI46" s="55"/>
    </row>
    <row r="47" spans="1:35" ht="30.75" customHeight="1" thickBot="1" x14ac:dyDescent="0.3">
      <c r="A47" s="43"/>
      <c r="B47" s="223"/>
      <c r="C47" s="45"/>
      <c r="D47" s="45"/>
      <c r="E47" s="46"/>
      <c r="F47" s="66"/>
      <c r="G47" s="48"/>
      <c r="H47" s="49" t="s">
        <v>163</v>
      </c>
      <c r="I47" s="136">
        <f t="shared" si="2"/>
        <v>3.0000000000000002E-2</v>
      </c>
      <c r="J47" s="84">
        <v>5</v>
      </c>
      <c r="K47" s="132" t="s">
        <v>35</v>
      </c>
      <c r="L47" s="174"/>
      <c r="M47" s="70">
        <v>6.0000000000000001E-3</v>
      </c>
      <c r="N47" s="70"/>
      <c r="O47" s="70"/>
      <c r="P47" s="70">
        <v>6.0000000000000001E-3</v>
      </c>
      <c r="Q47" s="70"/>
      <c r="R47" s="70"/>
      <c r="S47" s="70"/>
      <c r="T47" s="70">
        <v>6.0000000000000001E-3</v>
      </c>
      <c r="U47" s="70"/>
      <c r="V47" s="70"/>
      <c r="W47" s="70">
        <v>1.2E-2</v>
      </c>
      <c r="X47" s="54"/>
      <c r="Y47" s="55"/>
      <c r="Z47" s="241"/>
      <c r="AA47" s="242" t="e">
        <v>#DIV/0!</v>
      </c>
      <c r="AB47" s="243"/>
      <c r="AC47" s="55"/>
      <c r="AD47" s="55"/>
      <c r="AE47" s="55"/>
      <c r="AF47" s="55"/>
      <c r="AG47" s="55"/>
      <c r="AH47" s="55"/>
      <c r="AI47" s="55"/>
    </row>
    <row r="48" spans="1:35" ht="24" customHeight="1" thickBot="1" x14ac:dyDescent="0.3">
      <c r="A48" s="6"/>
      <c r="B48" s="11"/>
      <c r="C48" s="13"/>
      <c r="D48" s="338" t="s">
        <v>65</v>
      </c>
      <c r="E48" s="323" t="s">
        <v>66</v>
      </c>
      <c r="F48" s="324"/>
      <c r="G48" s="324"/>
      <c r="H48" s="325"/>
      <c r="I48" s="287" t="s">
        <v>32</v>
      </c>
      <c r="J48" s="283"/>
      <c r="K48" s="284"/>
      <c r="L48" s="369"/>
      <c r="M48" s="283"/>
      <c r="N48" s="283"/>
      <c r="O48" s="283"/>
      <c r="P48" s="283"/>
      <c r="Q48" s="283"/>
      <c r="R48" s="283"/>
      <c r="S48" s="283"/>
      <c r="T48" s="283"/>
      <c r="U48" s="283"/>
      <c r="V48" s="283"/>
      <c r="W48" s="284"/>
      <c r="X48" s="22"/>
    </row>
    <row r="49" spans="1:35" ht="9.75" customHeight="1" x14ac:dyDescent="0.25">
      <c r="A49" s="6"/>
      <c r="B49" s="11"/>
      <c r="C49" s="13"/>
      <c r="D49" s="339"/>
      <c r="E49" s="326"/>
      <c r="F49" s="327"/>
      <c r="G49" s="327"/>
      <c r="H49" s="328"/>
      <c r="I49" s="337" t="s">
        <v>34</v>
      </c>
      <c r="J49" s="298"/>
      <c r="K49" s="299"/>
      <c r="L49" s="376"/>
      <c r="M49" s="367"/>
      <c r="N49" s="285"/>
      <c r="O49" s="285"/>
      <c r="P49" s="285">
        <v>30</v>
      </c>
      <c r="Q49" s="285"/>
      <c r="R49" s="285"/>
      <c r="S49" s="285">
        <v>30</v>
      </c>
      <c r="T49" s="285"/>
      <c r="U49" s="285"/>
      <c r="V49" s="285"/>
      <c r="W49" s="280">
        <v>30</v>
      </c>
      <c r="X49" s="22"/>
    </row>
    <row r="50" spans="1:35" ht="18" customHeight="1" thickBot="1" x14ac:dyDescent="0.3">
      <c r="A50" s="6"/>
      <c r="B50" s="11"/>
      <c r="C50" s="13"/>
      <c r="D50" s="306"/>
      <c r="E50" s="329"/>
      <c r="F50" s="330"/>
      <c r="G50" s="330"/>
      <c r="H50" s="331"/>
      <c r="I50" s="14">
        <v>90</v>
      </c>
      <c r="J50" s="321" t="s">
        <v>46</v>
      </c>
      <c r="K50" s="322"/>
      <c r="L50" s="290"/>
      <c r="M50" s="286"/>
      <c r="N50" s="286"/>
      <c r="O50" s="286"/>
      <c r="P50" s="286"/>
      <c r="Q50" s="286"/>
      <c r="R50" s="286"/>
      <c r="S50" s="286"/>
      <c r="T50" s="286"/>
      <c r="U50" s="286"/>
      <c r="V50" s="286"/>
      <c r="W50" s="281"/>
      <c r="X50" s="6"/>
    </row>
    <row r="51" spans="1:35" ht="41.25" customHeight="1" thickBot="1" x14ac:dyDescent="0.3">
      <c r="A51" s="6"/>
      <c r="B51" s="11"/>
      <c r="C51" s="13"/>
      <c r="D51" s="12"/>
      <c r="E51" s="318" t="s">
        <v>67</v>
      </c>
      <c r="F51" s="343" t="s">
        <v>68</v>
      </c>
      <c r="G51" s="295"/>
      <c r="H51" s="344"/>
      <c r="I51" s="25">
        <f>I52+I56</f>
        <v>0.2</v>
      </c>
      <c r="J51" s="366" t="s">
        <v>38</v>
      </c>
      <c r="K51" s="283"/>
      <c r="L51" s="283"/>
      <c r="M51" s="283"/>
      <c r="N51" s="283"/>
      <c r="O51" s="283"/>
      <c r="P51" s="283"/>
      <c r="Q51" s="283"/>
      <c r="R51" s="283"/>
      <c r="S51" s="283"/>
      <c r="T51" s="283"/>
      <c r="U51" s="283"/>
      <c r="V51" s="283"/>
      <c r="W51" s="284"/>
      <c r="X51" s="17">
        <v>5000</v>
      </c>
      <c r="Z51" s="237" t="s">
        <v>168</v>
      </c>
      <c r="AA51" s="238" t="s">
        <v>169</v>
      </c>
      <c r="AB51" s="238" t="s">
        <v>170</v>
      </c>
    </row>
    <row r="52" spans="1:35" ht="39" customHeight="1" thickBot="1" x14ac:dyDescent="0.3">
      <c r="A52" s="6"/>
      <c r="B52" s="11" t="s">
        <v>153</v>
      </c>
      <c r="C52" s="13"/>
      <c r="D52" s="13"/>
      <c r="E52" s="319"/>
      <c r="F52" s="131" t="s">
        <v>69</v>
      </c>
      <c r="G52" s="365" t="s">
        <v>70</v>
      </c>
      <c r="H52" s="336"/>
      <c r="I52" s="153">
        <f>SUM(I53:I55)</f>
        <v>0.15</v>
      </c>
      <c r="J52" s="27">
        <v>3</v>
      </c>
      <c r="K52" s="28" t="s">
        <v>51</v>
      </c>
      <c r="L52" s="65"/>
      <c r="M52" s="32"/>
      <c r="N52" s="32"/>
      <c r="O52" s="32"/>
      <c r="P52" s="208">
        <v>0.05</v>
      </c>
      <c r="Q52" s="32"/>
      <c r="R52" s="32"/>
      <c r="S52" s="208">
        <v>0.05</v>
      </c>
      <c r="T52" s="32"/>
      <c r="U52" s="32"/>
      <c r="V52" s="32"/>
      <c r="W52" s="212">
        <v>0.03</v>
      </c>
      <c r="X52" s="20"/>
      <c r="Z52" s="248" t="s">
        <v>171</v>
      </c>
      <c r="AA52" s="240" t="s">
        <v>171</v>
      </c>
      <c r="AB52" s="240" t="s">
        <v>171</v>
      </c>
    </row>
    <row r="53" spans="1:35" ht="66" customHeight="1" thickBot="1" x14ac:dyDescent="0.3">
      <c r="A53" s="88"/>
      <c r="B53" s="89"/>
      <c r="C53" s="90"/>
      <c r="D53" s="90"/>
      <c r="E53" s="320"/>
      <c r="F53" s="166"/>
      <c r="G53" s="235"/>
      <c r="H53" s="130" t="s">
        <v>131</v>
      </c>
      <c r="I53" s="67">
        <f>SUM(L53:W53)</f>
        <v>0.06</v>
      </c>
      <c r="J53" s="84">
        <v>10</v>
      </c>
      <c r="K53" s="69" t="s">
        <v>132</v>
      </c>
      <c r="L53" s="36"/>
      <c r="M53" s="121"/>
      <c r="N53" s="70">
        <v>0.03</v>
      </c>
      <c r="O53" s="70"/>
      <c r="P53" s="70">
        <v>0.03</v>
      </c>
      <c r="Q53" s="121"/>
      <c r="R53" s="121"/>
      <c r="S53" s="121"/>
      <c r="T53" s="121"/>
      <c r="U53" s="121"/>
      <c r="V53" s="121"/>
      <c r="W53" s="167"/>
      <c r="X53" s="111"/>
      <c r="Z53" s="252">
        <v>0.03</v>
      </c>
      <c r="AA53" s="256">
        <f>N53/Z53</f>
        <v>1</v>
      </c>
      <c r="AB53" s="253" t="s">
        <v>173</v>
      </c>
    </row>
    <row r="54" spans="1:35" ht="39" customHeight="1" thickBot="1" x14ac:dyDescent="0.3">
      <c r="A54" s="88"/>
      <c r="B54" s="89"/>
      <c r="C54" s="90"/>
      <c r="D54" s="90"/>
      <c r="E54" s="320"/>
      <c r="F54" s="166"/>
      <c r="G54" s="235"/>
      <c r="H54" s="130" t="s">
        <v>133</v>
      </c>
      <c r="I54" s="67">
        <f>SUM(L54:W54)</f>
        <v>0.03</v>
      </c>
      <c r="J54" s="84">
        <v>1</v>
      </c>
      <c r="K54" s="69" t="s">
        <v>134</v>
      </c>
      <c r="L54" s="36"/>
      <c r="M54" s="121"/>
      <c r="N54" s="121"/>
      <c r="O54" s="70">
        <v>0.03</v>
      </c>
      <c r="P54" s="121"/>
      <c r="Q54" s="70"/>
      <c r="R54" s="121"/>
      <c r="S54" s="121"/>
      <c r="T54" s="121"/>
      <c r="U54" s="121"/>
      <c r="V54" s="121"/>
      <c r="W54" s="167"/>
      <c r="X54" s="111"/>
      <c r="Z54" s="251"/>
      <c r="AA54" s="242" t="e">
        <v>#DIV/0!</v>
      </c>
      <c r="AB54" s="243"/>
    </row>
    <row r="55" spans="1:35" ht="74.25" customHeight="1" thickBot="1" x14ac:dyDescent="0.3">
      <c r="A55" s="43"/>
      <c r="B55" s="44"/>
      <c r="C55" s="45"/>
      <c r="D55" s="45"/>
      <c r="E55" s="320"/>
      <c r="F55" s="66"/>
      <c r="G55" s="48"/>
      <c r="H55" s="49" t="s">
        <v>140</v>
      </c>
      <c r="I55" s="67">
        <f>SUM(L55:W55)</f>
        <v>0.06</v>
      </c>
      <c r="J55" s="84">
        <v>1</v>
      </c>
      <c r="K55" s="69" t="s">
        <v>82</v>
      </c>
      <c r="L55" s="174"/>
      <c r="M55" s="70"/>
      <c r="N55" s="70"/>
      <c r="O55" s="70"/>
      <c r="P55" s="70"/>
      <c r="Q55" s="70">
        <v>1.4999999999999999E-2</v>
      </c>
      <c r="R55" s="70">
        <v>1.4999999999999999E-2</v>
      </c>
      <c r="S55" s="70">
        <v>1.4999999999999999E-2</v>
      </c>
      <c r="T55" s="70">
        <v>1.4999999999999999E-2</v>
      </c>
      <c r="U55" s="70"/>
      <c r="V55" s="70"/>
      <c r="W55" s="71"/>
      <c r="X55" s="54"/>
      <c r="Y55" s="55"/>
      <c r="Z55" s="241"/>
      <c r="AA55" s="242" t="e">
        <v>#DIV/0!</v>
      </c>
      <c r="AB55" s="243"/>
      <c r="AC55" s="55"/>
      <c r="AD55" s="55"/>
      <c r="AE55" s="55"/>
      <c r="AF55" s="55"/>
      <c r="AG55" s="55"/>
      <c r="AH55" s="55"/>
      <c r="AI55" s="55"/>
    </row>
    <row r="56" spans="1:35" ht="36" customHeight="1" thickBot="1" x14ac:dyDescent="0.3">
      <c r="A56" s="6"/>
      <c r="B56" s="11" t="s">
        <v>154</v>
      </c>
      <c r="C56" s="13"/>
      <c r="D56" s="13"/>
      <c r="E56" s="233"/>
      <c r="F56" s="23" t="s">
        <v>71</v>
      </c>
      <c r="G56" s="363" t="s">
        <v>141</v>
      </c>
      <c r="H56" s="364"/>
      <c r="I56" s="73">
        <f>SUM(I57,I58,I59)</f>
        <v>0.05</v>
      </c>
      <c r="J56" s="74">
        <v>3</v>
      </c>
      <c r="K56" s="75" t="s">
        <v>51</v>
      </c>
      <c r="L56" s="175"/>
      <c r="M56" s="76"/>
      <c r="N56" s="76"/>
      <c r="O56" s="76"/>
      <c r="P56" s="216">
        <v>0.01</v>
      </c>
      <c r="Q56" s="76"/>
      <c r="R56" s="76"/>
      <c r="S56" s="216">
        <v>2.5000000000000001E-2</v>
      </c>
      <c r="T56" s="76"/>
      <c r="U56" s="76"/>
      <c r="V56" s="76"/>
      <c r="W56" s="216">
        <v>1.4999999999999999E-2</v>
      </c>
      <c r="X56" s="20"/>
      <c r="Z56" s="239" t="s">
        <v>171</v>
      </c>
      <c r="AA56" s="240" t="s">
        <v>171</v>
      </c>
      <c r="AB56" s="240" t="s">
        <v>171</v>
      </c>
    </row>
    <row r="57" spans="1:35" ht="47.25" customHeight="1" thickBot="1" x14ac:dyDescent="0.3">
      <c r="A57" s="43"/>
      <c r="B57" s="44"/>
      <c r="C57" s="45"/>
      <c r="D57" s="45"/>
      <c r="E57" s="46"/>
      <c r="F57" s="66"/>
      <c r="G57" s="49"/>
      <c r="H57" s="222" t="s">
        <v>162</v>
      </c>
      <c r="I57" s="221">
        <v>0.01</v>
      </c>
      <c r="J57" s="51">
        <v>2</v>
      </c>
      <c r="K57" s="132" t="s">
        <v>103</v>
      </c>
      <c r="L57" s="174"/>
      <c r="M57" s="70"/>
      <c r="N57" s="70"/>
      <c r="O57" s="70">
        <v>5.0000000000000001E-3</v>
      </c>
      <c r="P57" s="70"/>
      <c r="Q57" s="70"/>
      <c r="R57" s="70"/>
      <c r="S57" s="70"/>
      <c r="T57" s="70"/>
      <c r="U57" s="70"/>
      <c r="V57" s="70">
        <v>5.0000000000000001E-3</v>
      </c>
      <c r="W57" s="70"/>
      <c r="X57" s="54"/>
      <c r="Y57" s="55"/>
      <c r="Z57" s="241"/>
      <c r="AA57" s="242" t="e">
        <v>#DIV/0!</v>
      </c>
      <c r="AB57" s="243"/>
      <c r="AC57" s="55"/>
      <c r="AD57" s="55"/>
      <c r="AE57" s="55"/>
      <c r="AF57" s="55"/>
      <c r="AG57" s="55"/>
      <c r="AH57" s="55"/>
      <c r="AI57" s="55"/>
    </row>
    <row r="58" spans="1:35" ht="47.25" customHeight="1" thickBot="1" x14ac:dyDescent="0.3">
      <c r="A58" s="43"/>
      <c r="B58" s="44"/>
      <c r="C58" s="45"/>
      <c r="D58" s="45"/>
      <c r="E58" s="46"/>
      <c r="F58" s="66"/>
      <c r="G58" s="49"/>
      <c r="H58" s="229" t="s">
        <v>143</v>
      </c>
      <c r="I58" s="221">
        <v>0.01</v>
      </c>
      <c r="J58" s="51">
        <v>1</v>
      </c>
      <c r="K58" s="69" t="s">
        <v>103</v>
      </c>
      <c r="L58" s="174"/>
      <c r="M58" s="70"/>
      <c r="N58" s="70"/>
      <c r="O58" s="70"/>
      <c r="P58" s="70"/>
      <c r="Q58" s="70"/>
      <c r="R58" s="70"/>
      <c r="S58" s="70">
        <v>0.01</v>
      </c>
      <c r="T58" s="70"/>
      <c r="U58" s="70"/>
      <c r="V58" s="70"/>
      <c r="W58" s="70"/>
      <c r="X58" s="54"/>
      <c r="Y58" s="55"/>
      <c r="Z58" s="241"/>
      <c r="AA58" s="242" t="e">
        <v>#DIV/0!</v>
      </c>
      <c r="AB58" s="243"/>
      <c r="AC58" s="55"/>
      <c r="AD58" s="55"/>
      <c r="AE58" s="55"/>
      <c r="AF58" s="55"/>
      <c r="AG58" s="55"/>
      <c r="AH58" s="55"/>
      <c r="AI58" s="55"/>
    </row>
    <row r="59" spans="1:35" ht="47.25" customHeight="1" thickBot="1" x14ac:dyDescent="0.3">
      <c r="A59" s="43"/>
      <c r="B59" s="44"/>
      <c r="C59" s="45"/>
      <c r="D59" s="45"/>
      <c r="E59" s="46"/>
      <c r="F59" s="66"/>
      <c r="G59" s="49"/>
      <c r="H59" s="222" t="s">
        <v>142</v>
      </c>
      <c r="I59" s="221">
        <v>0.03</v>
      </c>
      <c r="J59" s="51">
        <v>6</v>
      </c>
      <c r="K59" s="132" t="s">
        <v>105</v>
      </c>
      <c r="L59" s="174"/>
      <c r="M59" s="70"/>
      <c r="N59" s="70"/>
      <c r="O59" s="70"/>
      <c r="P59" s="70"/>
      <c r="Q59" s="70">
        <v>1.4999999999999999E-2</v>
      </c>
      <c r="R59" s="70"/>
      <c r="S59" s="70"/>
      <c r="T59" s="70"/>
      <c r="U59" s="70">
        <v>1.4999999999999999E-2</v>
      </c>
      <c r="V59" s="70"/>
      <c r="W59" s="70"/>
      <c r="X59" s="54"/>
      <c r="Y59" s="55"/>
      <c r="Z59" s="241"/>
      <c r="AA59" s="242" t="e">
        <v>#DIV/0!</v>
      </c>
      <c r="AB59" s="243"/>
      <c r="AC59" s="55"/>
      <c r="AD59" s="55"/>
      <c r="AE59" s="55"/>
      <c r="AF59" s="55"/>
      <c r="AG59" s="55"/>
      <c r="AH59" s="55"/>
      <c r="AI59" s="55"/>
    </row>
    <row r="60" spans="1:35" ht="25.5" customHeight="1" thickBot="1" x14ac:dyDescent="0.3">
      <c r="A60" s="6"/>
      <c r="B60" s="8" t="s">
        <v>72</v>
      </c>
      <c r="C60" s="359" t="s">
        <v>73</v>
      </c>
      <c r="D60" s="283"/>
      <c r="E60" s="283"/>
      <c r="F60" s="283"/>
      <c r="G60" s="283"/>
      <c r="H60" s="370"/>
      <c r="I60" s="283"/>
      <c r="J60" s="283"/>
      <c r="K60" s="283"/>
      <c r="L60" s="283"/>
      <c r="M60" s="283"/>
      <c r="N60" s="283"/>
      <c r="O60" s="283"/>
      <c r="P60" s="283"/>
      <c r="Q60" s="283"/>
      <c r="R60" s="283"/>
      <c r="S60" s="283"/>
      <c r="T60" s="283"/>
      <c r="U60" s="283"/>
      <c r="V60" s="283"/>
      <c r="W60" s="315"/>
      <c r="X60" s="6"/>
    </row>
    <row r="61" spans="1:35" ht="27" customHeight="1" thickBot="1" x14ac:dyDescent="0.3">
      <c r="A61" s="6"/>
      <c r="B61" s="10"/>
      <c r="C61" s="9" t="s">
        <v>74</v>
      </c>
      <c r="D61" s="371" t="s">
        <v>75</v>
      </c>
      <c r="E61" s="283"/>
      <c r="F61" s="283"/>
      <c r="G61" s="283"/>
      <c r="H61" s="283"/>
      <c r="I61" s="283"/>
      <c r="J61" s="283"/>
      <c r="K61" s="283"/>
      <c r="L61" s="283"/>
      <c r="M61" s="283"/>
      <c r="N61" s="283"/>
      <c r="O61" s="283"/>
      <c r="P61" s="283"/>
      <c r="Q61" s="283"/>
      <c r="R61" s="283"/>
      <c r="S61" s="283"/>
      <c r="T61" s="283"/>
      <c r="U61" s="283"/>
      <c r="V61" s="283"/>
      <c r="W61" s="284"/>
      <c r="X61" s="22"/>
    </row>
    <row r="62" spans="1:35" ht="24" customHeight="1" thickBot="1" x14ac:dyDescent="0.3">
      <c r="A62" s="6"/>
      <c r="B62" s="11"/>
      <c r="C62" s="13"/>
      <c r="D62" s="338" t="s">
        <v>76</v>
      </c>
      <c r="E62" s="323" t="s">
        <v>77</v>
      </c>
      <c r="F62" s="324"/>
      <c r="G62" s="324"/>
      <c r="H62" s="325"/>
      <c r="I62" s="287" t="s">
        <v>32</v>
      </c>
      <c r="J62" s="283"/>
      <c r="K62" s="284"/>
      <c r="L62" s="369"/>
      <c r="M62" s="283"/>
      <c r="N62" s="283"/>
      <c r="O62" s="283"/>
      <c r="P62" s="283"/>
      <c r="Q62" s="283"/>
      <c r="R62" s="283"/>
      <c r="S62" s="283"/>
      <c r="T62" s="283"/>
      <c r="U62" s="283"/>
      <c r="V62" s="283"/>
      <c r="W62" s="284"/>
      <c r="X62" s="22"/>
    </row>
    <row r="63" spans="1:35" ht="9.75" customHeight="1" thickBot="1" x14ac:dyDescent="0.3">
      <c r="A63" s="6"/>
      <c r="B63" s="11"/>
      <c r="C63" s="13"/>
      <c r="D63" s="339"/>
      <c r="E63" s="326"/>
      <c r="F63" s="327"/>
      <c r="G63" s="327"/>
      <c r="H63" s="328"/>
      <c r="I63" s="337" t="s">
        <v>34</v>
      </c>
      <c r="J63" s="298"/>
      <c r="K63" s="299"/>
      <c r="L63" s="376"/>
      <c r="M63" s="367"/>
      <c r="N63" s="367"/>
      <c r="O63" s="367"/>
      <c r="P63" s="309"/>
      <c r="Q63" s="285"/>
      <c r="R63" s="285"/>
      <c r="S63" s="309">
        <v>400</v>
      </c>
      <c r="T63" s="285"/>
      <c r="U63" s="285"/>
      <c r="V63" s="285"/>
      <c r="W63" s="307">
        <v>450</v>
      </c>
      <c r="X63" s="22"/>
    </row>
    <row r="64" spans="1:35" ht="18" customHeight="1" thickBot="1" x14ac:dyDescent="0.3">
      <c r="A64" s="6"/>
      <c r="B64" s="11"/>
      <c r="C64" s="13"/>
      <c r="D64" s="306"/>
      <c r="E64" s="329"/>
      <c r="F64" s="330"/>
      <c r="G64" s="330"/>
      <c r="H64" s="331"/>
      <c r="I64" s="137"/>
      <c r="J64" s="342" t="s">
        <v>46</v>
      </c>
      <c r="K64" s="322"/>
      <c r="L64" s="290"/>
      <c r="M64" s="286"/>
      <c r="N64" s="286"/>
      <c r="O64" s="286"/>
      <c r="P64" s="310"/>
      <c r="Q64" s="286"/>
      <c r="R64" s="286"/>
      <c r="S64" s="310"/>
      <c r="T64" s="286"/>
      <c r="U64" s="286"/>
      <c r="V64" s="286"/>
      <c r="W64" s="308"/>
      <c r="X64" s="35"/>
    </row>
    <row r="65" spans="1:35" ht="35.25" customHeight="1" thickBot="1" x14ac:dyDescent="0.3">
      <c r="A65" s="6"/>
      <c r="B65" s="11"/>
      <c r="C65" s="13"/>
      <c r="D65" s="12"/>
      <c r="E65" s="318" t="s">
        <v>78</v>
      </c>
      <c r="F65" s="375" t="s">
        <v>90</v>
      </c>
      <c r="G65" s="283"/>
      <c r="H65" s="284"/>
      <c r="I65" s="16">
        <f>I66+I69</f>
        <v>0.04</v>
      </c>
      <c r="J65" s="294" t="s">
        <v>38</v>
      </c>
      <c r="K65" s="295"/>
      <c r="L65" s="295"/>
      <c r="M65" s="295"/>
      <c r="N65" s="295"/>
      <c r="O65" s="295"/>
      <c r="P65" s="295"/>
      <c r="Q65" s="295"/>
      <c r="R65" s="295"/>
      <c r="S65" s="295"/>
      <c r="T65" s="295"/>
      <c r="U65" s="295"/>
      <c r="V65" s="295"/>
      <c r="W65" s="296"/>
      <c r="X65" s="100">
        <v>10000</v>
      </c>
      <c r="Z65" s="237" t="s">
        <v>168</v>
      </c>
      <c r="AA65" s="238" t="s">
        <v>169</v>
      </c>
      <c r="AB65" s="238" t="s">
        <v>170</v>
      </c>
    </row>
    <row r="66" spans="1:35" ht="28.5" customHeight="1" thickBot="1" x14ac:dyDescent="0.3">
      <c r="A66" s="6"/>
      <c r="B66" s="11" t="s">
        <v>152</v>
      </c>
      <c r="C66" s="13"/>
      <c r="D66" s="13"/>
      <c r="E66" s="334"/>
      <c r="F66" s="26" t="s">
        <v>79</v>
      </c>
      <c r="G66" s="365" t="s">
        <v>80</v>
      </c>
      <c r="H66" s="377"/>
      <c r="I66" s="138">
        <v>0.01</v>
      </c>
      <c r="J66" s="65">
        <v>2</v>
      </c>
      <c r="K66" s="39" t="s">
        <v>91</v>
      </c>
      <c r="L66" s="27"/>
      <c r="M66" s="72"/>
      <c r="N66" s="92"/>
      <c r="O66" s="92"/>
      <c r="P66" s="92"/>
      <c r="Q66" s="92"/>
      <c r="R66" s="92"/>
      <c r="S66" s="92"/>
      <c r="T66" s="92"/>
      <c r="U66" s="92"/>
      <c r="V66" s="92"/>
      <c r="W66" s="99"/>
      <c r="X66" s="101"/>
      <c r="Z66" s="239" t="s">
        <v>171</v>
      </c>
      <c r="AA66" s="240" t="s">
        <v>171</v>
      </c>
      <c r="AB66" s="240" t="s">
        <v>171</v>
      </c>
    </row>
    <row r="67" spans="1:35" ht="32.25" customHeight="1" thickBot="1" x14ac:dyDescent="0.3">
      <c r="A67" s="43"/>
      <c r="B67" s="44"/>
      <c r="C67" s="45"/>
      <c r="D67" s="45"/>
      <c r="E67" s="46"/>
      <c r="F67" s="47"/>
      <c r="G67" s="48"/>
      <c r="H67" s="130" t="s">
        <v>113</v>
      </c>
      <c r="I67" s="136">
        <f>SUM(L67:W67)</f>
        <v>6.0000000000000001E-3</v>
      </c>
      <c r="J67" s="84">
        <v>2</v>
      </c>
      <c r="K67" s="132" t="s">
        <v>114</v>
      </c>
      <c r="L67" s="174"/>
      <c r="M67" s="70"/>
      <c r="N67" s="70"/>
      <c r="O67" s="70"/>
      <c r="P67" s="70">
        <v>3.0000000000000001E-3</v>
      </c>
      <c r="Q67" s="70"/>
      <c r="R67" s="70"/>
      <c r="S67" s="70"/>
      <c r="T67" s="70"/>
      <c r="U67" s="70"/>
      <c r="V67" s="70"/>
      <c r="W67" s="71">
        <v>3.0000000000000001E-3</v>
      </c>
      <c r="X67" s="54"/>
      <c r="Y67" s="55"/>
      <c r="Z67" s="241"/>
      <c r="AA67" s="242" t="e">
        <v>#DIV/0!</v>
      </c>
      <c r="AB67" s="243"/>
      <c r="AC67" s="55"/>
      <c r="AD67" s="55"/>
      <c r="AE67" s="55"/>
      <c r="AF67" s="55"/>
      <c r="AG67" s="55"/>
      <c r="AH67" s="55"/>
      <c r="AI67" s="55"/>
    </row>
    <row r="68" spans="1:35" ht="32.25" customHeight="1" thickBot="1" x14ac:dyDescent="0.3">
      <c r="A68" s="43"/>
      <c r="B68" s="44"/>
      <c r="C68" s="45"/>
      <c r="D68" s="45"/>
      <c r="E68" s="46"/>
      <c r="F68" s="47"/>
      <c r="G68" s="48"/>
      <c r="H68" s="130" t="s">
        <v>135</v>
      </c>
      <c r="I68" s="136">
        <f>SUM(L68:W68)</f>
        <v>6.0000000000000001E-3</v>
      </c>
      <c r="J68" s="84">
        <v>1</v>
      </c>
      <c r="K68" s="69" t="s">
        <v>144</v>
      </c>
      <c r="L68" s="174"/>
      <c r="M68" s="70"/>
      <c r="N68" s="70"/>
      <c r="O68" s="70"/>
      <c r="P68" s="70"/>
      <c r="Q68" s="70"/>
      <c r="R68" s="70"/>
      <c r="S68" s="70"/>
      <c r="T68" s="70"/>
      <c r="U68" s="70">
        <v>6.0000000000000001E-3</v>
      </c>
      <c r="V68" s="70"/>
      <c r="W68" s="71"/>
      <c r="X68" s="54"/>
      <c r="Y68" s="55"/>
      <c r="Z68" s="241"/>
      <c r="AA68" s="242" t="e">
        <v>#DIV/0!</v>
      </c>
      <c r="AB68" s="243"/>
      <c r="AC68" s="55"/>
      <c r="AD68" s="55"/>
      <c r="AE68" s="55"/>
      <c r="AF68" s="55"/>
      <c r="AG68" s="55"/>
      <c r="AH68" s="55"/>
      <c r="AI68" s="55"/>
    </row>
    <row r="69" spans="1:35" ht="34.5" customHeight="1" thickBot="1" x14ac:dyDescent="0.3">
      <c r="A69" s="6"/>
      <c r="B69" s="11" t="s">
        <v>155</v>
      </c>
      <c r="C69" s="13"/>
      <c r="D69" s="13"/>
      <c r="E69" s="46"/>
      <c r="F69" s="116" t="s">
        <v>83</v>
      </c>
      <c r="G69" s="373" t="s">
        <v>92</v>
      </c>
      <c r="H69" s="374"/>
      <c r="I69" s="139">
        <f>I70+I71</f>
        <v>0.03</v>
      </c>
      <c r="J69" s="117">
        <v>2</v>
      </c>
      <c r="K69" s="123" t="s">
        <v>84</v>
      </c>
      <c r="L69" s="176"/>
      <c r="M69" s="124"/>
      <c r="N69" s="125"/>
      <c r="O69" s="125"/>
      <c r="P69" s="125"/>
      <c r="Q69" s="125"/>
      <c r="R69" s="125"/>
      <c r="S69" s="215">
        <v>1.2500000000000001E-2</v>
      </c>
      <c r="T69" s="125"/>
      <c r="U69" s="125"/>
      <c r="V69" s="215">
        <v>1.2500000000000001E-2</v>
      </c>
      <c r="W69" s="126"/>
      <c r="X69" s="103"/>
      <c r="Z69" s="239" t="s">
        <v>171</v>
      </c>
      <c r="AA69" s="240" t="s">
        <v>171</v>
      </c>
      <c r="AB69" s="240" t="s">
        <v>171</v>
      </c>
    </row>
    <row r="70" spans="1:35" ht="29.25" customHeight="1" thickBot="1" x14ac:dyDescent="0.3">
      <c r="A70" s="43"/>
      <c r="B70" s="44"/>
      <c r="C70" s="45"/>
      <c r="D70" s="45"/>
      <c r="E70" s="122"/>
      <c r="F70" s="66"/>
      <c r="G70" s="48"/>
      <c r="H70" s="49" t="s">
        <v>101</v>
      </c>
      <c r="I70" s="136">
        <f>SUM(L70:W70)</f>
        <v>1.4999999999999999E-2</v>
      </c>
      <c r="J70" s="84">
        <v>1</v>
      </c>
      <c r="K70" s="132" t="s">
        <v>115</v>
      </c>
      <c r="L70" s="180"/>
      <c r="M70" s="80"/>
      <c r="N70" s="80"/>
      <c r="O70" s="80"/>
      <c r="P70" s="80"/>
      <c r="Q70" s="80"/>
      <c r="R70" s="80"/>
      <c r="S70" s="80"/>
      <c r="T70" s="80"/>
      <c r="U70" s="80"/>
      <c r="V70" s="80">
        <v>1.4999999999999999E-2</v>
      </c>
      <c r="W70" s="81"/>
      <c r="X70" s="54"/>
      <c r="Y70" s="55"/>
      <c r="Z70" s="241"/>
      <c r="AA70" s="242" t="e">
        <v>#DIV/0!</v>
      </c>
      <c r="AB70" s="243"/>
      <c r="AC70" s="55"/>
      <c r="AD70" s="55"/>
      <c r="AE70" s="55"/>
      <c r="AF70" s="55"/>
      <c r="AG70" s="55"/>
      <c r="AH70" s="55"/>
      <c r="AI70" s="55"/>
    </row>
    <row r="71" spans="1:35" ht="29.25" customHeight="1" thickBot="1" x14ac:dyDescent="0.3">
      <c r="A71" s="43"/>
      <c r="B71" s="44" t="s">
        <v>157</v>
      </c>
      <c r="C71" s="45"/>
      <c r="D71" s="45"/>
      <c r="E71" s="122"/>
      <c r="F71" s="66"/>
      <c r="G71" s="48"/>
      <c r="H71" s="49" t="s">
        <v>102</v>
      </c>
      <c r="I71" s="136">
        <f>SUM(L71:W71)</f>
        <v>1.4999999999999999E-2</v>
      </c>
      <c r="J71" s="84">
        <v>1</v>
      </c>
      <c r="K71" s="132" t="s">
        <v>115</v>
      </c>
      <c r="L71" s="180"/>
      <c r="M71" s="80"/>
      <c r="N71" s="80"/>
      <c r="O71" s="80"/>
      <c r="P71" s="80"/>
      <c r="Q71" s="80"/>
      <c r="R71" s="80"/>
      <c r="S71" s="182"/>
      <c r="T71" s="80"/>
      <c r="U71" s="80"/>
      <c r="V71" s="80"/>
      <c r="W71" s="81">
        <v>1.4999999999999999E-2</v>
      </c>
      <c r="X71" s="54"/>
      <c r="Y71" s="55"/>
      <c r="Z71" s="241"/>
      <c r="AA71" s="242" t="e">
        <v>#DIV/0!</v>
      </c>
      <c r="AB71" s="243"/>
      <c r="AC71" s="55"/>
      <c r="AD71" s="55"/>
      <c r="AE71" s="55"/>
      <c r="AF71" s="55"/>
      <c r="AG71" s="55"/>
      <c r="AH71" s="55"/>
      <c r="AI71" s="55"/>
    </row>
    <row r="72" spans="1:35" ht="35.25" customHeight="1" thickBot="1" x14ac:dyDescent="0.3">
      <c r="A72" s="6"/>
      <c r="B72" s="11"/>
      <c r="C72" s="13"/>
      <c r="D72" s="13"/>
      <c r="E72" s="304" t="s">
        <v>85</v>
      </c>
      <c r="F72" s="372" t="s">
        <v>86</v>
      </c>
      <c r="G72" s="345"/>
      <c r="H72" s="345"/>
      <c r="I72" s="140">
        <f>I73+I77</f>
        <v>3.6299999999999999E-2</v>
      </c>
      <c r="J72" s="368" t="s">
        <v>93</v>
      </c>
      <c r="K72" s="345"/>
      <c r="L72" s="345"/>
      <c r="M72" s="345"/>
      <c r="N72" s="345"/>
      <c r="O72" s="345"/>
      <c r="P72" s="345"/>
      <c r="Q72" s="345"/>
      <c r="R72" s="345"/>
      <c r="S72" s="345"/>
      <c r="T72" s="345"/>
      <c r="U72" s="345"/>
      <c r="V72" s="345"/>
      <c r="W72" s="346"/>
      <c r="X72" s="104">
        <v>20000</v>
      </c>
      <c r="Z72" s="237" t="s">
        <v>168</v>
      </c>
      <c r="AA72" s="238" t="s">
        <v>169</v>
      </c>
      <c r="AB72" s="238" t="s">
        <v>170</v>
      </c>
    </row>
    <row r="73" spans="1:35" ht="26.25" customHeight="1" thickBot="1" x14ac:dyDescent="0.3">
      <c r="A73" s="77"/>
      <c r="B73" s="11"/>
      <c r="C73" s="13"/>
      <c r="D73" s="13"/>
      <c r="E73" s="339"/>
      <c r="F73" s="18" t="s">
        <v>87</v>
      </c>
      <c r="G73" s="361" t="s">
        <v>116</v>
      </c>
      <c r="H73" s="362"/>
      <c r="I73" s="141">
        <f>SUM(I74:I76)</f>
        <v>2.63E-2</v>
      </c>
      <c r="J73" s="42">
        <v>3</v>
      </c>
      <c r="K73" s="129" t="s">
        <v>51</v>
      </c>
      <c r="L73" s="177"/>
      <c r="M73" s="78"/>
      <c r="N73" s="78"/>
      <c r="O73" s="78"/>
      <c r="P73" s="78">
        <v>6.0000000000000001E-3</v>
      </c>
      <c r="Q73" s="78"/>
      <c r="R73" s="78"/>
      <c r="S73" s="78">
        <v>6.0000000000000001E-3</v>
      </c>
      <c r="T73" s="78"/>
      <c r="U73" s="78"/>
      <c r="V73" s="78"/>
      <c r="W73" s="98">
        <v>8.0000000000000002E-3</v>
      </c>
      <c r="X73" s="101"/>
      <c r="Z73" s="248" t="s">
        <v>171</v>
      </c>
      <c r="AA73" s="240" t="s">
        <v>171</v>
      </c>
      <c r="AB73" s="240" t="s">
        <v>171</v>
      </c>
    </row>
    <row r="74" spans="1:35" ht="26.25" customHeight="1" thickBot="1" x14ac:dyDescent="0.3">
      <c r="A74" s="112"/>
      <c r="B74" s="11" t="s">
        <v>149</v>
      </c>
      <c r="C74" s="90"/>
      <c r="D74" s="90"/>
      <c r="E74" s="305"/>
      <c r="F74" s="91"/>
      <c r="G74" s="48"/>
      <c r="H74" s="49" t="s">
        <v>166</v>
      </c>
      <c r="I74" s="142">
        <f>SUM(L74:W74)</f>
        <v>0.01</v>
      </c>
      <c r="J74" s="85">
        <v>4</v>
      </c>
      <c r="K74" s="128" t="s">
        <v>82</v>
      </c>
      <c r="L74" s="181"/>
      <c r="M74" s="113"/>
      <c r="N74" s="113"/>
      <c r="O74" s="113"/>
      <c r="P74" s="148">
        <v>2.5000000000000001E-3</v>
      </c>
      <c r="Q74" s="113"/>
      <c r="R74" s="148">
        <v>2.5000000000000001E-3</v>
      </c>
      <c r="S74" s="113"/>
      <c r="T74" s="148">
        <v>2.5000000000000001E-3</v>
      </c>
      <c r="U74" s="113"/>
      <c r="V74" s="80"/>
      <c r="W74" s="148">
        <v>2.5000000000000001E-3</v>
      </c>
      <c r="X74" s="103"/>
      <c r="Z74" s="250"/>
      <c r="AA74" s="244" t="e">
        <v>#DIV/0!</v>
      </c>
      <c r="AB74" s="243"/>
    </row>
    <row r="75" spans="1:35" ht="67.5" customHeight="1" thickBot="1" x14ac:dyDescent="0.3">
      <c r="A75" s="55"/>
      <c r="B75" s="44" t="s">
        <v>156</v>
      </c>
      <c r="C75" s="45"/>
      <c r="D75" s="45"/>
      <c r="E75" s="339"/>
      <c r="F75" s="66"/>
      <c r="G75" s="110"/>
      <c r="H75" s="49" t="s">
        <v>167</v>
      </c>
      <c r="I75" s="146">
        <f>SUM(L75:W75)</f>
        <v>9.7999999999999997E-3</v>
      </c>
      <c r="J75" s="84">
        <v>14</v>
      </c>
      <c r="K75" s="128" t="s">
        <v>82</v>
      </c>
      <c r="L75" s="180"/>
      <c r="M75" s="148"/>
      <c r="N75" s="148">
        <v>6.9999999999999999E-4</v>
      </c>
      <c r="O75" s="148">
        <v>6.9999999999999999E-4</v>
      </c>
      <c r="P75" s="148">
        <v>6.9999999999999999E-4</v>
      </c>
      <c r="Q75" s="148">
        <v>1.4E-3</v>
      </c>
      <c r="R75" s="148">
        <v>1.4E-3</v>
      </c>
      <c r="S75" s="148">
        <v>1.4E-3</v>
      </c>
      <c r="T75" s="148">
        <v>1.4E-3</v>
      </c>
      <c r="U75" s="148">
        <v>1.4E-3</v>
      </c>
      <c r="V75" s="148">
        <v>6.9999999999999999E-4</v>
      </c>
      <c r="W75" s="148"/>
      <c r="X75" s="102"/>
      <c r="Y75" s="79"/>
      <c r="Z75" s="249">
        <v>6.9999999999999999E-4</v>
      </c>
      <c r="AA75" s="255">
        <f>N75/Z75</f>
        <v>1</v>
      </c>
      <c r="AB75" s="254" t="s">
        <v>179</v>
      </c>
      <c r="AC75" s="55"/>
      <c r="AD75" s="55"/>
      <c r="AE75" s="55"/>
      <c r="AF75" s="55"/>
      <c r="AG75" s="55"/>
      <c r="AH75" s="55"/>
      <c r="AI75" s="55"/>
    </row>
    <row r="76" spans="1:35" ht="63" customHeight="1" thickBot="1" x14ac:dyDescent="0.3">
      <c r="A76" s="55"/>
      <c r="B76" s="93"/>
      <c r="C76" s="94"/>
      <c r="D76" s="94"/>
      <c r="E76" s="305"/>
      <c r="F76" s="224"/>
      <c r="G76" s="110"/>
      <c r="H76" s="49" t="s">
        <v>165</v>
      </c>
      <c r="I76" s="146">
        <f>SUM(L76:W76)</f>
        <v>6.5000000000000023E-3</v>
      </c>
      <c r="J76" s="225">
        <v>30</v>
      </c>
      <c r="K76" s="128" t="s">
        <v>82</v>
      </c>
      <c r="L76" s="226">
        <v>5.0000000000000001E-4</v>
      </c>
      <c r="M76" s="226">
        <v>7.5000000000000002E-4</v>
      </c>
      <c r="N76" s="226">
        <v>7.5000000000000002E-4</v>
      </c>
      <c r="O76" s="226">
        <v>7.5000000000000002E-4</v>
      </c>
      <c r="P76" s="226">
        <v>7.5000000000000002E-4</v>
      </c>
      <c r="Q76" s="226">
        <v>5.0000000000000001E-4</v>
      </c>
      <c r="R76" s="226">
        <v>5.0000000000000001E-4</v>
      </c>
      <c r="S76" s="226">
        <v>5.0000000000000001E-4</v>
      </c>
      <c r="T76" s="226">
        <v>5.0000000000000001E-4</v>
      </c>
      <c r="U76" s="226">
        <v>5.0000000000000001E-4</v>
      </c>
      <c r="V76" s="226">
        <v>5.0000000000000001E-4</v>
      </c>
      <c r="W76" s="227"/>
      <c r="X76" s="102"/>
      <c r="Y76" s="79"/>
      <c r="Z76" s="247">
        <v>7.5000000000000002E-4</v>
      </c>
      <c r="AA76" s="255">
        <f>N76/Z76</f>
        <v>1</v>
      </c>
      <c r="AB76" s="277" t="s">
        <v>187</v>
      </c>
      <c r="AC76" s="55"/>
      <c r="AD76" s="55"/>
      <c r="AE76" s="55"/>
      <c r="AF76" s="55"/>
      <c r="AG76" s="55"/>
      <c r="AH76" s="55"/>
      <c r="AI76" s="55"/>
    </row>
    <row r="77" spans="1:35" ht="33" customHeight="1" thickBot="1" x14ac:dyDescent="0.3">
      <c r="A77" s="5"/>
      <c r="B77" s="11"/>
      <c r="C77" s="13"/>
      <c r="D77" s="13"/>
      <c r="E77" s="339"/>
      <c r="F77" s="95" t="s">
        <v>88</v>
      </c>
      <c r="G77" s="361" t="s">
        <v>117</v>
      </c>
      <c r="H77" s="362"/>
      <c r="I77" s="141">
        <f>SUM(L77:W77)</f>
        <v>0.01</v>
      </c>
      <c r="J77" s="42">
        <v>3</v>
      </c>
      <c r="K77" s="129" t="s">
        <v>51</v>
      </c>
      <c r="L77" s="177"/>
      <c r="M77" s="78"/>
      <c r="N77" s="78"/>
      <c r="O77" s="78"/>
      <c r="P77" s="78">
        <v>2.5000000000000001E-3</v>
      </c>
      <c r="Q77" s="78"/>
      <c r="R77" s="78"/>
      <c r="S77" s="78">
        <v>2.5000000000000001E-3</v>
      </c>
      <c r="T77" s="78"/>
      <c r="U77" s="78"/>
      <c r="V77" s="78"/>
      <c r="W77" s="98">
        <v>5.0000000000000001E-3</v>
      </c>
      <c r="X77" s="103"/>
      <c r="Y77" s="79"/>
      <c r="Z77" s="246" t="s">
        <v>171</v>
      </c>
      <c r="AA77" s="240" t="s">
        <v>171</v>
      </c>
      <c r="AB77" s="240" t="s">
        <v>171</v>
      </c>
    </row>
    <row r="78" spans="1:35" ht="30.75" customHeight="1" thickBot="1" x14ac:dyDescent="0.3">
      <c r="A78" s="55"/>
      <c r="B78" s="44"/>
      <c r="C78" s="45"/>
      <c r="D78" s="45"/>
      <c r="E78" s="339"/>
      <c r="F78" s="96"/>
      <c r="G78" s="48"/>
      <c r="H78" s="130" t="s">
        <v>96</v>
      </c>
      <c r="I78" s="146">
        <f>SUM(L78:W78)</f>
        <v>2E-3</v>
      </c>
      <c r="J78" s="144">
        <v>1</v>
      </c>
      <c r="K78" s="128" t="s">
        <v>100</v>
      </c>
      <c r="L78" s="180"/>
      <c r="M78" s="113"/>
      <c r="N78" s="113"/>
      <c r="O78" s="113"/>
      <c r="P78" s="80">
        <v>1E-3</v>
      </c>
      <c r="Q78" s="113"/>
      <c r="R78" s="113"/>
      <c r="S78" s="113"/>
      <c r="T78" s="113"/>
      <c r="U78" s="80"/>
      <c r="V78" s="80"/>
      <c r="W78" s="80">
        <v>1E-3</v>
      </c>
      <c r="X78" s="105"/>
      <c r="Y78" s="79"/>
      <c r="Z78" s="241"/>
      <c r="AA78" s="242" t="e">
        <v>#DIV/0!</v>
      </c>
      <c r="AB78" s="243"/>
      <c r="AC78" s="55"/>
      <c r="AD78" s="55"/>
      <c r="AE78" s="55"/>
      <c r="AF78" s="55"/>
      <c r="AG78" s="55"/>
      <c r="AH78" s="55"/>
      <c r="AI78" s="55"/>
    </row>
    <row r="79" spans="1:35" ht="42" customHeight="1" thickBot="1" x14ac:dyDescent="0.3">
      <c r="A79" s="55"/>
      <c r="B79" s="93"/>
      <c r="C79" s="94"/>
      <c r="D79" s="94"/>
      <c r="E79" s="305"/>
      <c r="F79" s="97"/>
      <c r="G79" s="48"/>
      <c r="H79" s="130" t="s">
        <v>98</v>
      </c>
      <c r="I79" s="146">
        <f t="shared" ref="I79:I82" si="3">SUM(L79:W79)</f>
        <v>2E-3</v>
      </c>
      <c r="J79" s="145">
        <v>1</v>
      </c>
      <c r="K79" s="128" t="s">
        <v>100</v>
      </c>
      <c r="L79" s="180"/>
      <c r="M79" s="80"/>
      <c r="N79" s="80"/>
      <c r="O79" s="80"/>
      <c r="P79" s="80"/>
      <c r="Q79" s="80"/>
      <c r="R79" s="80"/>
      <c r="S79" s="80">
        <v>2E-3</v>
      </c>
      <c r="T79" s="80"/>
      <c r="U79" s="80"/>
      <c r="V79" s="80"/>
      <c r="W79" s="81"/>
      <c r="X79" s="105"/>
      <c r="Y79" s="79"/>
      <c r="Z79" s="241"/>
      <c r="AA79" s="242" t="e">
        <v>#DIV/0!</v>
      </c>
      <c r="AB79" s="243"/>
      <c r="AC79" s="55"/>
      <c r="AD79" s="55"/>
      <c r="AE79" s="55"/>
      <c r="AF79" s="55"/>
      <c r="AG79" s="55"/>
      <c r="AH79" s="55"/>
      <c r="AI79" s="55"/>
    </row>
    <row r="80" spans="1:35" ht="47.25" customHeight="1" thickBot="1" x14ac:dyDescent="0.3">
      <c r="A80" s="55"/>
      <c r="B80" s="93"/>
      <c r="C80" s="94"/>
      <c r="D80" s="94"/>
      <c r="E80" s="305"/>
      <c r="F80" s="97"/>
      <c r="G80" s="48"/>
      <c r="H80" s="130" t="s">
        <v>97</v>
      </c>
      <c r="I80" s="146">
        <f t="shared" si="3"/>
        <v>2E-3</v>
      </c>
      <c r="J80" s="145">
        <v>2</v>
      </c>
      <c r="K80" s="128" t="s">
        <v>100</v>
      </c>
      <c r="L80" s="180"/>
      <c r="M80" s="80"/>
      <c r="N80" s="80"/>
      <c r="O80" s="80"/>
      <c r="P80" s="80"/>
      <c r="Q80" s="80">
        <v>1E-3</v>
      </c>
      <c r="R80" s="80"/>
      <c r="S80" s="80"/>
      <c r="T80" s="80">
        <v>1E-3</v>
      </c>
      <c r="U80" s="80"/>
      <c r="V80" s="80"/>
      <c r="W80" s="81"/>
      <c r="X80" s="105"/>
      <c r="Y80" s="79"/>
      <c r="Z80" s="241"/>
      <c r="AA80" s="242" t="e">
        <v>#DIV/0!</v>
      </c>
      <c r="AB80" s="243"/>
      <c r="AC80" s="55"/>
      <c r="AD80" s="55"/>
      <c r="AE80" s="55"/>
      <c r="AF80" s="55"/>
      <c r="AG80" s="55"/>
      <c r="AH80" s="55"/>
      <c r="AI80" s="55"/>
    </row>
    <row r="81" spans="1:35" ht="31.5" customHeight="1" thickBot="1" x14ac:dyDescent="0.3">
      <c r="A81" s="55"/>
      <c r="B81" s="93" t="s">
        <v>149</v>
      </c>
      <c r="C81" s="94"/>
      <c r="D81" s="94"/>
      <c r="E81" s="305"/>
      <c r="F81" s="97"/>
      <c r="G81" s="48"/>
      <c r="H81" s="130" t="s">
        <v>118</v>
      </c>
      <c r="I81" s="146">
        <f t="shared" si="3"/>
        <v>1.8E-3</v>
      </c>
      <c r="J81" s="145">
        <v>1</v>
      </c>
      <c r="K81" s="128" t="s">
        <v>100</v>
      </c>
      <c r="L81" s="180"/>
      <c r="M81" s="80">
        <v>5.9999999999999995E-4</v>
      </c>
      <c r="N81" s="80"/>
      <c r="O81" s="80"/>
      <c r="P81" s="80"/>
      <c r="Q81" s="80">
        <v>5.9999999999999995E-4</v>
      </c>
      <c r="R81" s="80"/>
      <c r="S81" s="80"/>
      <c r="T81" s="80"/>
      <c r="U81" s="80">
        <v>5.9999999999999995E-4</v>
      </c>
      <c r="V81" s="80"/>
      <c r="W81" s="81"/>
      <c r="X81" s="105"/>
      <c r="Y81" s="79"/>
      <c r="Z81" s="241"/>
      <c r="AA81" s="242" t="e">
        <v>#DIV/0!</v>
      </c>
      <c r="AB81" s="243"/>
      <c r="AC81" s="55"/>
      <c r="AD81" s="55"/>
      <c r="AE81" s="55"/>
      <c r="AF81" s="55"/>
      <c r="AG81" s="55"/>
      <c r="AH81" s="55"/>
      <c r="AI81" s="55"/>
    </row>
    <row r="82" spans="1:35" ht="51" customHeight="1" thickBot="1" x14ac:dyDescent="0.3">
      <c r="A82" s="55"/>
      <c r="B82" s="93" t="s">
        <v>149</v>
      </c>
      <c r="C82" s="94"/>
      <c r="D82" s="94"/>
      <c r="E82" s="305"/>
      <c r="F82" s="97"/>
      <c r="G82" s="143"/>
      <c r="H82" s="130" t="s">
        <v>99</v>
      </c>
      <c r="I82" s="146">
        <f t="shared" si="3"/>
        <v>2E-3</v>
      </c>
      <c r="J82" s="145">
        <v>1</v>
      </c>
      <c r="K82" s="128" t="s">
        <v>100</v>
      </c>
      <c r="L82" s="180"/>
      <c r="M82" s="80"/>
      <c r="N82" s="80"/>
      <c r="O82" s="80"/>
      <c r="P82" s="80"/>
      <c r="Q82" s="80"/>
      <c r="R82" s="80"/>
      <c r="S82" s="80"/>
      <c r="T82" s="80"/>
      <c r="U82" s="80"/>
      <c r="V82" s="80">
        <v>2E-3</v>
      </c>
      <c r="W82" s="218"/>
      <c r="X82" s="219"/>
      <c r="Y82" s="79"/>
      <c r="Z82" s="241"/>
      <c r="AA82" s="242" t="e">
        <v>#DIV/0!</v>
      </c>
      <c r="AB82" s="243"/>
      <c r="AC82" s="55"/>
      <c r="AD82" s="55"/>
      <c r="AE82" s="55"/>
      <c r="AF82" s="55"/>
      <c r="AG82" s="55"/>
      <c r="AH82" s="55"/>
      <c r="AI82" s="55"/>
    </row>
    <row r="83" spans="1:35" ht="15.75" customHeight="1" x14ac:dyDescent="0.25"/>
    <row r="84" spans="1:35" ht="15.75" customHeight="1" x14ac:dyDescent="0.25">
      <c r="L84" s="82">
        <f>L82+L81+L80+L79+L78+L76+L76+L75+L74+L71+L70+L68+L67+L59+L58+L57+L54+L53+L47+L46+L44+L43+L36+L35+L34+L31+L30+L24+L22+L21+L19+L18+L17</f>
        <v>3.1E-2</v>
      </c>
      <c r="M84" s="82">
        <f t="shared" ref="M84:W84" si="4">M82+M81+M80+M79+M78+M76+M76+M75+M74+M71+M70+M68+M67+M59+M58+M57+M54+M53+M47+M46+M44+M43+M36+M35+M34+M31+M30+M24+M22+M21+M19+M18+M17</f>
        <v>4.7259999999999996E-2</v>
      </c>
      <c r="N84" s="82">
        <f t="shared" si="4"/>
        <v>8.72E-2</v>
      </c>
      <c r="O84" s="82">
        <f t="shared" si="4"/>
        <v>7.7200000000000005E-2</v>
      </c>
      <c r="P84" s="82">
        <f t="shared" si="4"/>
        <v>7.1359999999999993E-2</v>
      </c>
      <c r="Q84" s="82">
        <f t="shared" si="4"/>
        <v>5.5660000000000008E-2</v>
      </c>
      <c r="R84" s="82">
        <f t="shared" si="4"/>
        <v>6.1560000000000004E-2</v>
      </c>
      <c r="S84" s="82">
        <f t="shared" si="4"/>
        <v>7.6899999999999996E-2</v>
      </c>
      <c r="T84" s="82">
        <f t="shared" si="4"/>
        <v>4.4400000000000002E-2</v>
      </c>
      <c r="U84" s="82">
        <f>U82+U81+U80+U79+U78+U76+U76+U75+U74+U71+U70+U68+U67+U59+U58+U57+U54+U53+U47+U46+U44+U43+U36+U35+U34+U31+U30+U24+U22+U21+U19+U18+U17</f>
        <v>0.10066</v>
      </c>
      <c r="V84" s="82">
        <f t="shared" si="4"/>
        <v>5.7860000000000002E-2</v>
      </c>
      <c r="W84" s="82">
        <f t="shared" si="4"/>
        <v>6.3500000000000001E-2</v>
      </c>
      <c r="X84" s="82"/>
    </row>
    <row r="85" spans="1:35" ht="15.75" customHeight="1" x14ac:dyDescent="0.25">
      <c r="L85" s="82"/>
    </row>
    <row r="86" spans="1:35" ht="15.75" customHeight="1" x14ac:dyDescent="0.25">
      <c r="L86" s="82"/>
    </row>
    <row r="87" spans="1:35" ht="15.75" customHeight="1" x14ac:dyDescent="0.25"/>
    <row r="88" spans="1:35" ht="15.75" customHeight="1" x14ac:dyDescent="0.25"/>
    <row r="89" spans="1:35" ht="15.75" customHeight="1" x14ac:dyDescent="0.25"/>
    <row r="90" spans="1:35" ht="15.75" customHeight="1" x14ac:dyDescent="0.25"/>
    <row r="91" spans="1:35" ht="15.75" customHeight="1" x14ac:dyDescent="0.25"/>
    <row r="92" spans="1:35" ht="15.75" customHeight="1" x14ac:dyDescent="0.25"/>
    <row r="93" spans="1:35" ht="15.75" customHeight="1" x14ac:dyDescent="0.25"/>
    <row r="94" spans="1:35" ht="15.75" customHeight="1" x14ac:dyDescent="0.25"/>
    <row r="95" spans="1:35" ht="15.75" customHeight="1" x14ac:dyDescent="0.25"/>
    <row r="96" spans="1:35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  <row r="1005" ht="15.75" customHeight="1" x14ac:dyDescent="0.25"/>
    <row r="1006" ht="15.75" customHeight="1" x14ac:dyDescent="0.25"/>
    <row r="1007" ht="15.75" customHeight="1" x14ac:dyDescent="0.25"/>
    <row r="1008" ht="15.75" customHeight="1" x14ac:dyDescent="0.25"/>
    <row r="1009" ht="15.75" customHeight="1" x14ac:dyDescent="0.25"/>
    <row r="1010" ht="15.75" customHeight="1" x14ac:dyDescent="0.25"/>
    <row r="1011" ht="15.75" customHeight="1" x14ac:dyDescent="0.25"/>
    <row r="1012" ht="15.75" customHeight="1" x14ac:dyDescent="0.25"/>
    <row r="1013" ht="15.75" customHeight="1" x14ac:dyDescent="0.25"/>
    <row r="1014" ht="15.75" customHeight="1" x14ac:dyDescent="0.25"/>
    <row r="1015" ht="15.75" customHeight="1" x14ac:dyDescent="0.25"/>
    <row r="1016" ht="15.75" customHeight="1" x14ac:dyDescent="0.25"/>
    <row r="1017" ht="15.75" customHeight="1" x14ac:dyDescent="0.25"/>
    <row r="1018" ht="15.75" customHeight="1" x14ac:dyDescent="0.25"/>
    <row r="1019" ht="15.75" customHeight="1" x14ac:dyDescent="0.25"/>
    <row r="1020" ht="15.75" customHeight="1" x14ac:dyDescent="0.25"/>
    <row r="1021" ht="15.75" customHeight="1" x14ac:dyDescent="0.25"/>
    <row r="1022" ht="15.75" customHeight="1" x14ac:dyDescent="0.25"/>
  </sheetData>
  <mergeCells count="157">
    <mergeCell ref="G69:H69"/>
    <mergeCell ref="E72:E82"/>
    <mergeCell ref="F72:H72"/>
    <mergeCell ref="J72:W72"/>
    <mergeCell ref="G73:H73"/>
    <mergeCell ref="G77:H77"/>
    <mergeCell ref="T63:T64"/>
    <mergeCell ref="U63:U64"/>
    <mergeCell ref="V63:V64"/>
    <mergeCell ref="W63:W64"/>
    <mergeCell ref="J64:K64"/>
    <mergeCell ref="E65:E66"/>
    <mergeCell ref="F65:H65"/>
    <mergeCell ref="J65:W65"/>
    <mergeCell ref="G66:H66"/>
    <mergeCell ref="N63:N64"/>
    <mergeCell ref="O63:O64"/>
    <mergeCell ref="P63:P64"/>
    <mergeCell ref="Q63:Q64"/>
    <mergeCell ref="R63:R64"/>
    <mergeCell ref="S63:S64"/>
    <mergeCell ref="G56:H56"/>
    <mergeCell ref="C60:W60"/>
    <mergeCell ref="D61:W61"/>
    <mergeCell ref="D62:D64"/>
    <mergeCell ref="E62:H64"/>
    <mergeCell ref="I62:K62"/>
    <mergeCell ref="L62:W62"/>
    <mergeCell ref="I63:K63"/>
    <mergeCell ref="L63:L64"/>
    <mergeCell ref="M63:M64"/>
    <mergeCell ref="E51:E55"/>
    <mergeCell ref="F51:H51"/>
    <mergeCell ref="J51:W51"/>
    <mergeCell ref="G52:H52"/>
    <mergeCell ref="Q49:Q50"/>
    <mergeCell ref="R49:R50"/>
    <mergeCell ref="S49:S50"/>
    <mergeCell ref="T49:T50"/>
    <mergeCell ref="U49:U50"/>
    <mergeCell ref="V49:V50"/>
    <mergeCell ref="D48:D50"/>
    <mergeCell ref="E48:H50"/>
    <mergeCell ref="I48:K48"/>
    <mergeCell ref="L48:W48"/>
    <mergeCell ref="I49:K49"/>
    <mergeCell ref="L49:L50"/>
    <mergeCell ref="M49:M50"/>
    <mergeCell ref="N49:N50"/>
    <mergeCell ref="O49:O50"/>
    <mergeCell ref="P49:P50"/>
    <mergeCell ref="W49:W50"/>
    <mergeCell ref="J50:K50"/>
    <mergeCell ref="E41:E45"/>
    <mergeCell ref="F41:H41"/>
    <mergeCell ref="J41:W41"/>
    <mergeCell ref="G42:H42"/>
    <mergeCell ref="G45:H45"/>
    <mergeCell ref="Q39:Q40"/>
    <mergeCell ref="R39:R40"/>
    <mergeCell ref="S39:S40"/>
    <mergeCell ref="T39:T40"/>
    <mergeCell ref="U39:U40"/>
    <mergeCell ref="V39:V40"/>
    <mergeCell ref="D38:D40"/>
    <mergeCell ref="E38:H40"/>
    <mergeCell ref="I38:K38"/>
    <mergeCell ref="L38:W38"/>
    <mergeCell ref="I39:K39"/>
    <mergeCell ref="L39:L40"/>
    <mergeCell ref="M39:M40"/>
    <mergeCell ref="N39:N40"/>
    <mergeCell ref="O39:O40"/>
    <mergeCell ref="P39:P40"/>
    <mergeCell ref="W39:W40"/>
    <mergeCell ref="J40:K40"/>
    <mergeCell ref="E32:E33"/>
    <mergeCell ref="F32:H32"/>
    <mergeCell ref="J32:W32"/>
    <mergeCell ref="F33:F36"/>
    <mergeCell ref="G33:H33"/>
    <mergeCell ref="D37:W37"/>
    <mergeCell ref="V26:V27"/>
    <mergeCell ref="W26:W27"/>
    <mergeCell ref="J27:K27"/>
    <mergeCell ref="E28:E29"/>
    <mergeCell ref="F28:H28"/>
    <mergeCell ref="J28:W28"/>
    <mergeCell ref="G29:H29"/>
    <mergeCell ref="P26:P27"/>
    <mergeCell ref="Q26:Q27"/>
    <mergeCell ref="R26:R27"/>
    <mergeCell ref="S26:S27"/>
    <mergeCell ref="T26:T27"/>
    <mergeCell ref="U26:U27"/>
    <mergeCell ref="G23:H23"/>
    <mergeCell ref="D25:D27"/>
    <mergeCell ref="E25:H27"/>
    <mergeCell ref="I25:K25"/>
    <mergeCell ref="L25:W25"/>
    <mergeCell ref="I26:K26"/>
    <mergeCell ref="L26:L27"/>
    <mergeCell ref="M26:M27"/>
    <mergeCell ref="N26:N27"/>
    <mergeCell ref="O26:O27"/>
    <mergeCell ref="X6:X8"/>
    <mergeCell ref="L7:L8"/>
    <mergeCell ref="M7:M8"/>
    <mergeCell ref="N7:N8"/>
    <mergeCell ref="O7:O8"/>
    <mergeCell ref="P7:P8"/>
    <mergeCell ref="Q7:Q8"/>
    <mergeCell ref="E15:E20"/>
    <mergeCell ref="F15:H15"/>
    <mergeCell ref="J15:W15"/>
    <mergeCell ref="G16:H16"/>
    <mergeCell ref="G20:H20"/>
    <mergeCell ref="N13:N14"/>
    <mergeCell ref="O13:O14"/>
    <mergeCell ref="P13:P14"/>
    <mergeCell ref="Q13:Q14"/>
    <mergeCell ref="R13:R14"/>
    <mergeCell ref="S13:S14"/>
    <mergeCell ref="C10:W10"/>
    <mergeCell ref="X10:X14"/>
    <mergeCell ref="D11:W11"/>
    <mergeCell ref="D12:D14"/>
    <mergeCell ref="E12:H14"/>
    <mergeCell ref="I12:K12"/>
    <mergeCell ref="L12:W12"/>
    <mergeCell ref="I13:K13"/>
    <mergeCell ref="L13:L14"/>
    <mergeCell ref="M13:M14"/>
    <mergeCell ref="T13:T14"/>
    <mergeCell ref="U13:U14"/>
    <mergeCell ref="V13:V14"/>
    <mergeCell ref="W13:W14"/>
    <mergeCell ref="J14:K14"/>
    <mergeCell ref="B1:W1"/>
    <mergeCell ref="B6:B8"/>
    <mergeCell ref="C6:C8"/>
    <mergeCell ref="D6:D8"/>
    <mergeCell ref="E6:E8"/>
    <mergeCell ref="F6:H8"/>
    <mergeCell ref="I6:I8"/>
    <mergeCell ref="J6:J8"/>
    <mergeCell ref="K6:K8"/>
    <mergeCell ref="L6:N6"/>
    <mergeCell ref="R7:R8"/>
    <mergeCell ref="S7:S8"/>
    <mergeCell ref="T7:T8"/>
    <mergeCell ref="U7:U8"/>
    <mergeCell ref="V7:V8"/>
    <mergeCell ref="W7:W8"/>
    <mergeCell ref="O6:Q6"/>
    <mergeCell ref="R6:T6"/>
    <mergeCell ref="U6:W6"/>
  </mergeCells>
  <conditionalFormatting sqref="Y1:AI3">
    <cfRule type="containsText" dxfId="2" priority="1" stopIfTrue="1" operator="containsText" text="Planificación y Desarrollo">
      <formula>NOT(ISERROR(SEARCH(("Planificación y Desarrollo"),(Y1))))</formula>
    </cfRule>
  </conditionalFormatting>
  <conditionalFormatting sqref="A1:D2 A3 C3:D3">
    <cfRule type="containsText" dxfId="1" priority="2" stopIfTrue="1" operator="containsText" text="Planificación y Desarrollo">
      <formula>NOT(ISERROR(SEARCH(("Planificación y Desarrollo"),(A1))))</formula>
    </cfRule>
  </conditionalFormatting>
  <conditionalFormatting sqref="X1:X3">
    <cfRule type="containsText" dxfId="0" priority="3" stopIfTrue="1" operator="containsText" text="Planificación y Desarrollo">
      <formula>NOT(ISERROR(SEARCH(("Planificación y Desarrollo"),(X1))))</formula>
    </cfRule>
  </conditionalFormatting>
  <printOptions horizontalCentered="1"/>
  <pageMargins left="0" right="0" top="0" bottom="0" header="0" footer="0"/>
  <pageSetup scale="57" fitToHeight="0" orientation="landscape" r:id="rId1"/>
  <headerFooter>
    <oddFooter>&amp;RPage &amp;P</oddFooter>
  </headerFooter>
  <ignoredErrors>
    <ignoredError sqref="I45" 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POA 2019</vt:lpstr>
      <vt:lpstr>ENERO</vt:lpstr>
      <vt:lpstr>FEBRERO</vt:lpstr>
      <vt:lpstr>MARZO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Uzziel Medrano</dc:creator>
  <cp:lastModifiedBy>Planificación IAIP</cp:lastModifiedBy>
  <cp:lastPrinted>2019-01-31T16:20:25Z</cp:lastPrinted>
  <dcterms:created xsi:type="dcterms:W3CDTF">2018-12-11T21:01:27Z</dcterms:created>
  <dcterms:modified xsi:type="dcterms:W3CDTF">2019-06-05T22:42:46Z</dcterms:modified>
</cp:coreProperties>
</file>