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Evidencias ficha\"/>
    </mc:Choice>
  </mc:AlternateContent>
  <bookViews>
    <workbookView xWindow="0" yWindow="0" windowWidth="19170" windowHeight="7680" activeTab="2"/>
  </bookViews>
  <sheets>
    <sheet name="Linea 0101" sheetId="26" r:id="rId1"/>
    <sheet name="Linea 0102" sheetId="27" r:id="rId2"/>
    <sheet name="Linea 0201" sheetId="28" r:id="rId3"/>
  </sheets>
  <definedNames>
    <definedName name="_xlnm.Print_Titles" localSheetId="0">'Linea 0101'!$1:$8</definedName>
    <definedName name="_xlnm.Print_Titles" localSheetId="1">'Linea 0102'!$1:$8</definedName>
    <definedName name="_xlnm.Print_Titles" localSheetId="2">'Linea 0201'!$1:$8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27" l="1"/>
  <c r="D55" i="27"/>
  <c r="C41" i="27" l="1"/>
  <c r="C24" i="27"/>
  <c r="C50" i="28"/>
  <c r="C11" i="27"/>
  <c r="D50" i="26"/>
  <c r="E50" i="26"/>
  <c r="F50" i="26"/>
  <c r="C50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12" i="26"/>
  <c r="F11" i="26"/>
  <c r="D11" i="26"/>
  <c r="E11" i="26"/>
  <c r="C11" i="26"/>
  <c r="H13" i="28" l="1"/>
  <c r="H14" i="28"/>
  <c r="H15" i="28"/>
  <c r="H16" i="28"/>
  <c r="H17" i="28"/>
  <c r="H18" i="28"/>
  <c r="H20" i="28"/>
  <c r="H21" i="28"/>
  <c r="H22" i="28"/>
  <c r="H23" i="28"/>
  <c r="H24" i="28"/>
  <c r="H12" i="28"/>
  <c r="D65" i="26" l="1"/>
  <c r="E65" i="26"/>
  <c r="F65" i="26"/>
  <c r="C65" i="26"/>
  <c r="F44" i="26"/>
  <c r="F45" i="26"/>
  <c r="F43" i="26"/>
  <c r="D42" i="26"/>
  <c r="E42" i="26"/>
  <c r="C42" i="26"/>
  <c r="F32" i="26"/>
  <c r="F33" i="26"/>
  <c r="F34" i="26"/>
  <c r="F35" i="26"/>
  <c r="F36" i="26"/>
  <c r="F37" i="26"/>
  <c r="F38" i="26"/>
  <c r="F39" i="26"/>
  <c r="F40" i="26"/>
  <c r="F41" i="26"/>
  <c r="F31" i="26"/>
  <c r="D30" i="26"/>
  <c r="E30" i="26"/>
  <c r="C30" i="26"/>
  <c r="F42" i="26" l="1"/>
  <c r="F30" i="26"/>
  <c r="G50" i="28" l="1"/>
  <c r="E50" i="28"/>
  <c r="D65" i="28" l="1"/>
  <c r="E65" i="28"/>
  <c r="F65" i="28"/>
  <c r="G65" i="28"/>
  <c r="H60" i="28"/>
  <c r="H61" i="28"/>
  <c r="H62" i="28"/>
  <c r="H64" i="28" s="1"/>
  <c r="H63" i="28"/>
  <c r="H59" i="28"/>
  <c r="D64" i="28"/>
  <c r="E64" i="28"/>
  <c r="F64" i="28"/>
  <c r="G64" i="28"/>
  <c r="C64" i="28"/>
  <c r="D52" i="28"/>
  <c r="E52" i="28"/>
  <c r="F52" i="28"/>
  <c r="G52" i="28"/>
  <c r="H52" i="28"/>
  <c r="C52" i="28"/>
  <c r="H48" i="28"/>
  <c r="H46" i="28" s="1"/>
  <c r="H49" i="28"/>
  <c r="H47" i="28"/>
  <c r="D46" i="28"/>
  <c r="E46" i="28"/>
  <c r="F46" i="28"/>
  <c r="G46" i="28"/>
  <c r="C46" i="28"/>
  <c r="H44" i="28"/>
  <c r="H42" i="28" s="1"/>
  <c r="H45" i="28"/>
  <c r="H43" i="28"/>
  <c r="D42" i="28"/>
  <c r="E42" i="28"/>
  <c r="F42" i="28"/>
  <c r="G42" i="28"/>
  <c r="C42" i="28"/>
  <c r="H32" i="28"/>
  <c r="H33" i="28"/>
  <c r="H34" i="28"/>
  <c r="H35" i="28"/>
  <c r="H36" i="28"/>
  <c r="H37" i="28"/>
  <c r="H38" i="28"/>
  <c r="H39" i="28"/>
  <c r="H40" i="28"/>
  <c r="H41" i="28"/>
  <c r="H31" i="28"/>
  <c r="D30" i="28"/>
  <c r="E30" i="28"/>
  <c r="F30" i="28"/>
  <c r="G30" i="28"/>
  <c r="C30" i="28"/>
  <c r="D25" i="28"/>
  <c r="E25" i="28"/>
  <c r="F25" i="28"/>
  <c r="G25" i="28"/>
  <c r="H25" i="28"/>
  <c r="C25" i="28"/>
  <c r="D11" i="28"/>
  <c r="E11" i="28"/>
  <c r="F11" i="28"/>
  <c r="G11" i="28"/>
  <c r="C11" i="28"/>
  <c r="H11" i="28" s="1"/>
  <c r="G11" i="27"/>
  <c r="E65" i="27"/>
  <c r="F65" i="27"/>
  <c r="E57" i="27"/>
  <c r="F57" i="27"/>
  <c r="G57" i="27"/>
  <c r="H57" i="27"/>
  <c r="D64" i="27"/>
  <c r="E64" i="27"/>
  <c r="F64" i="27"/>
  <c r="G64" i="27"/>
  <c r="H64" i="27"/>
  <c r="I64" i="27"/>
  <c r="C64" i="27"/>
  <c r="I54" i="27"/>
  <c r="I55" i="27"/>
  <c r="I56" i="27"/>
  <c r="I53" i="27"/>
  <c r="D52" i="27"/>
  <c r="D57" i="27" s="1"/>
  <c r="E52" i="27"/>
  <c r="F52" i="27"/>
  <c r="G52" i="27"/>
  <c r="H52" i="27"/>
  <c r="E50" i="27"/>
  <c r="F50" i="27"/>
  <c r="G50" i="27"/>
  <c r="G65" i="27" s="1"/>
  <c r="I48" i="27"/>
  <c r="I49" i="27"/>
  <c r="I47" i="27"/>
  <c r="I46" i="27" s="1"/>
  <c r="D46" i="27"/>
  <c r="E46" i="27"/>
  <c r="F46" i="27"/>
  <c r="G46" i="27"/>
  <c r="H46" i="27"/>
  <c r="C46" i="27"/>
  <c r="I44" i="27"/>
  <c r="I45" i="27"/>
  <c r="I43" i="27"/>
  <c r="D42" i="27"/>
  <c r="E42" i="27"/>
  <c r="F42" i="27"/>
  <c r="G42" i="27"/>
  <c r="H42" i="27"/>
  <c r="I42" i="27"/>
  <c r="C42" i="27"/>
  <c r="I32" i="27"/>
  <c r="I33" i="27"/>
  <c r="I34" i="27"/>
  <c r="I35" i="27"/>
  <c r="I36" i="27"/>
  <c r="I37" i="27"/>
  <c r="I38" i="27"/>
  <c r="I39" i="27"/>
  <c r="I40" i="27"/>
  <c r="I41" i="27"/>
  <c r="I31" i="27"/>
  <c r="D30" i="27"/>
  <c r="E30" i="27"/>
  <c r="F30" i="27"/>
  <c r="G30" i="27"/>
  <c r="H30" i="27"/>
  <c r="I27" i="27"/>
  <c r="I28" i="27"/>
  <c r="I25" i="27" s="1"/>
  <c r="I29" i="27"/>
  <c r="I26" i="27"/>
  <c r="D25" i="27"/>
  <c r="E25" i="27"/>
  <c r="F25" i="27"/>
  <c r="G25" i="27"/>
  <c r="H25" i="27"/>
  <c r="D11" i="27"/>
  <c r="E11" i="27"/>
  <c r="F11" i="27"/>
  <c r="H11" i="27"/>
  <c r="I13" i="27"/>
  <c r="I14" i="27"/>
  <c r="I15" i="27"/>
  <c r="I16" i="27"/>
  <c r="I17" i="27"/>
  <c r="I18" i="27"/>
  <c r="I19" i="27"/>
  <c r="I20" i="27"/>
  <c r="I21" i="27"/>
  <c r="I22" i="27"/>
  <c r="I23" i="27"/>
  <c r="I24" i="27"/>
  <c r="I12" i="27"/>
  <c r="I52" i="27" l="1"/>
  <c r="I57" i="27" s="1"/>
  <c r="I11" i="27"/>
  <c r="D50" i="27"/>
  <c r="D65" i="27" s="1"/>
  <c r="H50" i="28"/>
  <c r="H65" i="28"/>
  <c r="H30" i="28"/>
  <c r="H50" i="27"/>
  <c r="H65" i="27" s="1"/>
  <c r="I30" i="27"/>
  <c r="I50" i="27" l="1"/>
  <c r="I65" i="27" s="1"/>
  <c r="F50" i="28"/>
  <c r="C52" i="27" l="1"/>
  <c r="C57" i="27" s="1"/>
  <c r="C30" i="27"/>
  <c r="C50" i="27" s="1"/>
  <c r="C25" i="27"/>
  <c r="C36" i="27"/>
  <c r="C31" i="27"/>
  <c r="C65" i="27" l="1"/>
  <c r="D50" i="28"/>
  <c r="C65" i="28" l="1"/>
</calcChain>
</file>

<file path=xl/sharedStrings.xml><?xml version="1.0" encoding="utf-8"?>
<sst xmlns="http://schemas.openxmlformats.org/spreadsheetml/2006/main" count="213" uniqueCount="82">
  <si>
    <t>INSTITUTO DE ACCESO A LA INFORMACIÓN PÚBLICA</t>
  </si>
  <si>
    <t>ADQUISICIONES DE BIENES Y SERVICIOS</t>
  </si>
  <si>
    <t xml:space="preserve">Bienes de uso y consumo </t>
  </si>
  <si>
    <t>Productos alimenticios para personas</t>
  </si>
  <si>
    <t>Productos textiles y vestuarios</t>
  </si>
  <si>
    <t>Productos de papel y carton</t>
  </si>
  <si>
    <t>Llantas y neumàticos</t>
  </si>
  <si>
    <t>Combustibles y lubricantes</t>
  </si>
  <si>
    <t>Materiales de oficina</t>
  </si>
  <si>
    <t>Materiales informàticos</t>
  </si>
  <si>
    <t>Libros, textos, ùtiles de enseñanza</t>
  </si>
  <si>
    <t>Bienes de uso y consumo diverso</t>
  </si>
  <si>
    <t>Servicios Basicos</t>
  </si>
  <si>
    <t>Servicios de energia elèctrica</t>
  </si>
  <si>
    <t>Servicios de telecomunicaciones</t>
  </si>
  <si>
    <t>Servicios generales y arrendamientos</t>
  </si>
  <si>
    <t>Mtto. Y reparaciones de bienes muebles</t>
  </si>
  <si>
    <t>Mtto. Y reparaciones de vehiculos</t>
  </si>
  <si>
    <t>Mtto. Y reparaciones de bienes inmuebles</t>
  </si>
  <si>
    <t>Servicios de publicidad</t>
  </si>
  <si>
    <t>Servicios de vigilancia</t>
  </si>
  <si>
    <t>Servicios de alimentaciòn</t>
  </si>
  <si>
    <t>Impresiones, publicaciones y reproducciones</t>
  </si>
  <si>
    <t>Arrendamiento de bienes inmuebles</t>
  </si>
  <si>
    <t>Pasajes y viàticos</t>
  </si>
  <si>
    <t>Viàticos por comision interna</t>
  </si>
  <si>
    <t>Consultorias, estudios e investigaciones</t>
  </si>
  <si>
    <t>Servicios de capacitacion</t>
  </si>
  <si>
    <t>Desarrollos Informaticos</t>
  </si>
  <si>
    <t>Consultorias, estudios e investigaciones Diversas</t>
  </si>
  <si>
    <t>GASTOS FINANCIEROS Y OTROS</t>
  </si>
  <si>
    <t>TOTAL RUBRO 55</t>
  </si>
  <si>
    <t>INVERSION EN ACTIVOS FIJOS</t>
  </si>
  <si>
    <t>TOTAL RUBRO 61</t>
  </si>
  <si>
    <t>TOTAL RUBRO 54</t>
  </si>
  <si>
    <t>Seguros, comisiones y gastos bancarios</t>
  </si>
  <si>
    <t>Primas y gastos de seguros de personas</t>
  </si>
  <si>
    <t xml:space="preserve">Primas y gastos de seguros de bienes </t>
  </si>
  <si>
    <t>Pasajes al exterior</t>
  </si>
  <si>
    <t>Viaticos por comision externa</t>
  </si>
  <si>
    <t>Materiales electricos</t>
  </si>
  <si>
    <t>Servicio de agua</t>
  </si>
  <si>
    <t>GERENCIA FINANCIERA</t>
  </si>
  <si>
    <t>Impuestos, Tasas y Derechos Diversos</t>
  </si>
  <si>
    <t>Maquinaria y Equipo</t>
  </si>
  <si>
    <t>Derechos de Propiedad Intelectual</t>
  </si>
  <si>
    <t>TOTAL</t>
  </si>
  <si>
    <t>Productos Farmaceuticos y Medicinales</t>
  </si>
  <si>
    <t>Herramientas, Repuestos y Accesorios</t>
  </si>
  <si>
    <t>Servicios de Correos</t>
  </si>
  <si>
    <t>Transporte,Flete y Almacenamiento</t>
  </si>
  <si>
    <t>Arrendamiento de bienes Muebles</t>
  </si>
  <si>
    <t>Productos Quimicos</t>
  </si>
  <si>
    <t>Mobiliario</t>
  </si>
  <si>
    <t>Equipo Informaticos</t>
  </si>
  <si>
    <t>Bienes Muebles Diversos</t>
  </si>
  <si>
    <t>Comisiones y Gastos Bancarios</t>
  </si>
  <si>
    <t xml:space="preserve">              </t>
  </si>
  <si>
    <t>COMUNICACIONES</t>
  </si>
  <si>
    <t>AUDITORIA</t>
  </si>
  <si>
    <t>PLANIFICACIÓN</t>
  </si>
  <si>
    <t>DISTRIBUCION POR ESPECIFICOS</t>
  </si>
  <si>
    <t>LINEA:0101 DIRECCIÓN SUPERIOR</t>
  </si>
  <si>
    <t>OBJETO ESPECIFICO</t>
  </si>
  <si>
    <t>CONCEPTO</t>
  </si>
  <si>
    <t>LINEA:0102 ADMINISTRACIÓN Y FINANZAS</t>
  </si>
  <si>
    <t>ADMINISTRACIÓN</t>
  </si>
  <si>
    <t>RECURSOS HUMANO</t>
  </si>
  <si>
    <t>UNIDAD INFORMATICA</t>
  </si>
  <si>
    <t>UACI</t>
  </si>
  <si>
    <t>UFI</t>
  </si>
  <si>
    <t>UNIDAD DE CAPACITACIÓN</t>
  </si>
  <si>
    <t>LINEA:0201 GESTION OPERATIVA</t>
  </si>
  <si>
    <t>FISCALIZACIÓN</t>
  </si>
  <si>
    <t>ESTUDIOS E INVESTIGACIÓN</t>
  </si>
  <si>
    <t>JURIDICO ( DATOS PERSONALES Y DERECHO DE ACCESO  A LA INFORMACIÓN</t>
  </si>
  <si>
    <t>GESTIÓN DOCUMENTAL Y ARCHIVO</t>
  </si>
  <si>
    <t>ACCESO A LA INFORMACIÓN</t>
  </si>
  <si>
    <t xml:space="preserve"> </t>
  </si>
  <si>
    <t>no utilizarlo (imprevisto AFP)</t>
  </si>
  <si>
    <t>PRESUPUESTO 2018 APROBADO</t>
  </si>
  <si>
    <t xml:space="preserve"> PRESUPUESTO 2018 APROBADO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</si>
</sst>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name val="Calibri"/>
      <family val="2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4">
    <xf numFmtId="0" fontId="0" fillId="0" borderId="0" xfId="0"/>
    <xf numFmtId="44" fontId="0" fillId="0" borderId="0" xfId="0" applyNumberFormat="1"/>
    <xf numFmtId="0" fontId="2" fillId="0" borderId="0" xfId="0" applyFont="1"/>
    <xf numFmtId="44" fontId="2" fillId="0" borderId="0" xfId="1" applyFont="1" applyFill="1" applyBorder="1"/>
    <xf numFmtId="44" fontId="4" fillId="0" borderId="0" xfId="0" applyNumberFormat="1" applyFont="1"/>
    <xf numFmtId="0" fontId="6" fillId="0" borderId="0" xfId="0" applyFont="1"/>
    <xf numFmtId="0" fontId="5" fillId="0" borderId="4" xfId="0" applyFont="1" applyFill="1" applyBorder="1"/>
    <xf numFmtId="0" fontId="7" fillId="0" borderId="4" xfId="0" applyFont="1" applyFill="1" applyBorder="1"/>
    <xf numFmtId="0" fontId="7" fillId="0" borderId="7" xfId="0" applyFont="1" applyFill="1" applyBorder="1"/>
    <xf numFmtId="44" fontId="6" fillId="0" borderId="7" xfId="1" applyFont="1" applyBorder="1"/>
    <xf numFmtId="0" fontId="7" fillId="0" borderId="5" xfId="0" applyFont="1" applyFill="1" applyBorder="1"/>
    <xf numFmtId="0" fontId="7" fillId="3" borderId="4" xfId="0" applyFont="1" applyFill="1" applyBorder="1"/>
    <xf numFmtId="0" fontId="7" fillId="0" borderId="5" xfId="0" applyFont="1" applyFill="1" applyBorder="1" applyAlignment="1">
      <alignment wrapText="1"/>
    </xf>
    <xf numFmtId="0" fontId="7" fillId="0" borderId="7" xfId="0" applyFont="1" applyFill="1" applyBorder="1" applyAlignment="1">
      <alignment wrapText="1"/>
    </xf>
    <xf numFmtId="0" fontId="5" fillId="3" borderId="7" xfId="0" applyFont="1" applyFill="1" applyBorder="1"/>
    <xf numFmtId="0" fontId="5" fillId="0" borderId="7" xfId="0" applyFont="1" applyFill="1" applyBorder="1" applyAlignment="1">
      <alignment wrapText="1"/>
    </xf>
    <xf numFmtId="0" fontId="7" fillId="0" borderId="14" xfId="0" applyFont="1" applyFill="1" applyBorder="1"/>
    <xf numFmtId="0" fontId="7" fillId="0" borderId="15" xfId="0" applyFont="1" applyFill="1" applyBorder="1" applyAlignment="1">
      <alignment wrapText="1"/>
    </xf>
    <xf numFmtId="0" fontId="5" fillId="0" borderId="9" xfId="0" applyFont="1" applyFill="1" applyBorder="1"/>
    <xf numFmtId="0" fontId="5" fillId="0" borderId="10" xfId="0" applyFont="1" applyFill="1" applyBorder="1"/>
    <xf numFmtId="0" fontId="7" fillId="0" borderId="9" xfId="0" applyFont="1" applyFill="1" applyBorder="1"/>
    <xf numFmtId="0" fontId="7" fillId="0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10" fillId="0" borderId="0" xfId="0" applyFont="1"/>
    <xf numFmtId="44" fontId="5" fillId="0" borderId="0" xfId="0" applyNumberFormat="1" applyFont="1" applyFill="1" applyBorder="1"/>
    <xf numFmtId="0" fontId="9" fillId="0" borderId="0" xfId="0" applyFont="1" applyFill="1" applyBorder="1"/>
    <xf numFmtId="0" fontId="13" fillId="0" borderId="0" xfId="0" applyFont="1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14" fillId="0" borderId="0" xfId="0" applyFont="1"/>
    <xf numFmtId="0" fontId="11" fillId="0" borderId="0" xfId="0" applyFont="1"/>
    <xf numFmtId="0" fontId="13" fillId="5" borderId="0" xfId="0" applyFont="1" applyFill="1" applyBorder="1"/>
    <xf numFmtId="10" fontId="8" fillId="0" borderId="0" xfId="2" applyNumberFormat="1" applyFont="1"/>
    <xf numFmtId="44" fontId="14" fillId="3" borderId="7" xfId="1" applyFont="1" applyFill="1" applyBorder="1"/>
    <xf numFmtId="44" fontId="6" fillId="0" borderId="8" xfId="1" applyFont="1" applyBorder="1"/>
    <xf numFmtId="44" fontId="2" fillId="0" borderId="0" xfId="1" applyFont="1" applyAlignment="1">
      <alignment horizontal="center" vertical="top"/>
    </xf>
    <xf numFmtId="44" fontId="11" fillId="0" borderId="0" xfId="1" applyFont="1" applyAlignment="1">
      <alignment horizontal="center" vertical="top"/>
    </xf>
    <xf numFmtId="0" fontId="7" fillId="4" borderId="4" xfId="0" applyFont="1" applyFill="1" applyBorder="1"/>
    <xf numFmtId="0" fontId="5" fillId="4" borderId="7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7" fillId="2" borderId="5" xfId="0" applyFont="1" applyFill="1" applyBorder="1" applyAlignment="1">
      <alignment wrapText="1"/>
    </xf>
    <xf numFmtId="0" fontId="7" fillId="2" borderId="7" xfId="0" applyFont="1" applyFill="1" applyBorder="1" applyAlignment="1">
      <alignment wrapText="1"/>
    </xf>
    <xf numFmtId="0" fontId="7" fillId="2" borderId="14" xfId="0" applyFont="1" applyFill="1" applyBorder="1"/>
    <xf numFmtId="0" fontId="7" fillId="2" borderId="15" xfId="0" applyFont="1" applyFill="1" applyBorder="1" applyAlignment="1">
      <alignment wrapText="1"/>
    </xf>
    <xf numFmtId="0" fontId="0" fillId="0" borderId="0" xfId="0" applyBorder="1"/>
    <xf numFmtId="2" fontId="15" fillId="0" borderId="0" xfId="0" applyNumberFormat="1" applyFont="1" applyBorder="1"/>
    <xf numFmtId="44" fontId="15" fillId="0" borderId="0" xfId="1" applyFont="1" applyBorder="1"/>
    <xf numFmtId="44" fontId="0" fillId="0" borderId="0" xfId="0" applyNumberFormat="1" applyBorder="1"/>
    <xf numFmtId="44" fontId="12" fillId="0" borderId="0" xfId="1" applyFont="1" applyFill="1" applyBorder="1"/>
    <xf numFmtId="44" fontId="6" fillId="0" borderId="17" xfId="1" applyFont="1" applyBorder="1"/>
    <xf numFmtId="44" fontId="6" fillId="2" borderId="17" xfId="1" applyFont="1" applyFill="1" applyBorder="1"/>
    <xf numFmtId="44" fontId="14" fillId="3" borderId="17" xfId="1" applyFont="1" applyFill="1" applyBorder="1"/>
    <xf numFmtId="44" fontId="6" fillId="0" borderId="7" xfId="1" applyFont="1" applyFill="1" applyBorder="1"/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19" xfId="0" applyFont="1" applyFill="1" applyBorder="1" applyAlignment="1">
      <alignment wrapText="1"/>
    </xf>
    <xf numFmtId="0" fontId="7" fillId="0" borderId="8" xfId="0" applyFont="1" applyFill="1" applyBorder="1"/>
    <xf numFmtId="0" fontId="5" fillId="4" borderId="6" xfId="0" applyFont="1" applyFill="1" applyBorder="1"/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wrapText="1"/>
    </xf>
    <xf numFmtId="0" fontId="7" fillId="2" borderId="24" xfId="0" applyFont="1" applyFill="1" applyBorder="1"/>
    <xf numFmtId="0" fontId="7" fillId="0" borderId="24" xfId="0" applyFont="1" applyFill="1" applyBorder="1"/>
    <xf numFmtId="0" fontId="7" fillId="0" borderId="17" xfId="0" applyFont="1" applyFill="1" applyBorder="1"/>
    <xf numFmtId="0" fontId="7" fillId="2" borderId="17" xfId="0" applyFont="1" applyFill="1" applyBorder="1" applyAlignment="1">
      <alignment wrapText="1"/>
    </xf>
    <xf numFmtId="0" fontId="7" fillId="0" borderId="17" xfId="0" applyFont="1" applyFill="1" applyBorder="1" applyAlignment="1">
      <alignment wrapText="1"/>
    </xf>
    <xf numFmtId="0" fontId="5" fillId="3" borderId="17" xfId="0" applyFont="1" applyFill="1" applyBorder="1"/>
    <xf numFmtId="0" fontId="5" fillId="0" borderId="17" xfId="0" applyFont="1" applyFill="1" applyBorder="1" applyAlignment="1">
      <alignment wrapText="1"/>
    </xf>
    <xf numFmtId="0" fontId="7" fillId="2" borderId="25" xfId="0" applyFont="1" applyFill="1" applyBorder="1" applyAlignment="1">
      <alignment wrapText="1"/>
    </xf>
    <xf numFmtId="0" fontId="7" fillId="0" borderId="25" xfId="0" applyFont="1" applyFill="1" applyBorder="1" applyAlignment="1">
      <alignment wrapText="1"/>
    </xf>
    <xf numFmtId="0" fontId="5" fillId="0" borderId="26" xfId="0" applyFont="1" applyFill="1" applyBorder="1"/>
    <xf numFmtId="0" fontId="7" fillId="0" borderId="26" xfId="0" applyFont="1" applyFill="1" applyBorder="1"/>
    <xf numFmtId="0" fontId="5" fillId="4" borderId="17" xfId="0" applyFont="1" applyFill="1" applyBorder="1"/>
    <xf numFmtId="44" fontId="6" fillId="0" borderId="17" xfId="1" applyFont="1" applyFill="1" applyBorder="1"/>
    <xf numFmtId="44" fontId="6" fillId="0" borderId="26" xfId="1" applyFont="1" applyBorder="1"/>
    <xf numFmtId="44" fontId="7" fillId="0" borderId="5" xfId="1" applyFont="1" applyFill="1" applyBorder="1"/>
    <xf numFmtId="44" fontId="7" fillId="2" borderId="5" xfId="1" applyFont="1" applyFill="1" applyBorder="1"/>
    <xf numFmtId="44" fontId="7" fillId="2" borderId="5" xfId="1" applyFont="1" applyFill="1" applyBorder="1" applyAlignment="1">
      <alignment wrapText="1"/>
    </xf>
    <xf numFmtId="44" fontId="7" fillId="0" borderId="5" xfId="1" applyFont="1" applyFill="1" applyBorder="1" applyAlignment="1">
      <alignment wrapText="1"/>
    </xf>
    <xf numFmtId="44" fontId="7" fillId="0" borderId="7" xfId="1" applyFont="1" applyFill="1" applyBorder="1"/>
    <xf numFmtId="44" fontId="7" fillId="2" borderId="7" xfId="1" applyFont="1" applyFill="1" applyBorder="1" applyAlignment="1">
      <alignment wrapText="1"/>
    </xf>
    <xf numFmtId="44" fontId="7" fillId="0" borderId="7" xfId="1" applyFont="1" applyFill="1" applyBorder="1" applyAlignment="1">
      <alignment wrapText="1"/>
    </xf>
    <xf numFmtId="44" fontId="5" fillId="3" borderId="7" xfId="1" applyFont="1" applyFill="1" applyBorder="1"/>
    <xf numFmtId="44" fontId="5" fillId="0" borderId="7" xfId="1" applyFont="1" applyFill="1" applyBorder="1" applyAlignment="1">
      <alignment wrapText="1"/>
    </xf>
    <xf numFmtId="44" fontId="7" fillId="2" borderId="15" xfId="1" applyFont="1" applyFill="1" applyBorder="1" applyAlignment="1">
      <alignment wrapText="1"/>
    </xf>
    <xf numFmtId="44" fontId="7" fillId="0" borderId="15" xfId="1" applyFont="1" applyFill="1" applyBorder="1" applyAlignment="1">
      <alignment wrapText="1"/>
    </xf>
    <xf numFmtId="44" fontId="5" fillId="0" borderId="10" xfId="1" applyFont="1" applyFill="1" applyBorder="1"/>
    <xf numFmtId="44" fontId="7" fillId="0" borderId="10" xfId="1" applyFont="1" applyFill="1" applyBorder="1"/>
    <xf numFmtId="44" fontId="7" fillId="0" borderId="8" xfId="1" applyFont="1" applyFill="1" applyBorder="1"/>
    <xf numFmtId="44" fontId="5" fillId="4" borderId="6" xfId="1" applyFont="1" applyFill="1" applyBorder="1"/>
    <xf numFmtId="44" fontId="5" fillId="4" borderId="17" xfId="1" applyFont="1" applyFill="1" applyBorder="1"/>
    <xf numFmtId="44" fontId="5" fillId="3" borderId="13" xfId="1" applyFont="1" applyFill="1" applyBorder="1"/>
    <xf numFmtId="44" fontId="5" fillId="3" borderId="18" xfId="1" applyFont="1" applyFill="1" applyBorder="1"/>
    <xf numFmtId="44" fontId="7" fillId="2" borderId="5" xfId="0" applyNumberFormat="1" applyFont="1" applyFill="1" applyBorder="1"/>
    <xf numFmtId="44" fontId="7" fillId="2" borderId="5" xfId="0" applyNumberFormat="1" applyFont="1" applyFill="1" applyBorder="1" applyAlignment="1">
      <alignment wrapText="1"/>
    </xf>
    <xf numFmtId="44" fontId="5" fillId="3" borderId="7" xfId="0" applyNumberFormat="1" applyFont="1" applyFill="1" applyBorder="1"/>
    <xf numFmtId="44" fontId="7" fillId="2" borderId="17" xfId="0" applyNumberFormat="1" applyFont="1" applyFill="1" applyBorder="1"/>
    <xf numFmtId="44" fontId="7" fillId="2" borderId="17" xfId="0" applyNumberFormat="1" applyFont="1" applyFill="1" applyBorder="1" applyAlignment="1">
      <alignment wrapText="1"/>
    </xf>
    <xf numFmtId="44" fontId="7" fillId="2" borderId="17" xfId="1" applyFont="1" applyFill="1" applyBorder="1"/>
    <xf numFmtId="44" fontId="7" fillId="2" borderId="17" xfId="1" applyFont="1" applyFill="1" applyBorder="1" applyAlignment="1">
      <alignment wrapText="1"/>
    </xf>
    <xf numFmtId="44" fontId="5" fillId="3" borderId="17" xfId="0" applyNumberFormat="1" applyFont="1" applyFill="1" applyBorder="1"/>
    <xf numFmtId="44" fontId="7" fillId="2" borderId="25" xfId="1" applyFont="1" applyFill="1" applyBorder="1" applyAlignment="1">
      <alignment wrapText="1"/>
    </xf>
    <xf numFmtId="44" fontId="7" fillId="0" borderId="24" xfId="1" applyFont="1" applyFill="1" applyBorder="1" applyAlignment="1">
      <alignment wrapText="1"/>
    </xf>
    <xf numFmtId="44" fontId="7" fillId="0" borderId="24" xfId="0" applyNumberFormat="1" applyFont="1" applyFill="1" applyBorder="1"/>
    <xf numFmtId="44" fontId="5" fillId="3" borderId="13" xfId="0" applyNumberFormat="1" applyFont="1" applyFill="1" applyBorder="1"/>
    <xf numFmtId="44" fontId="5" fillId="3" borderId="18" xfId="0" applyNumberFormat="1" applyFont="1" applyFill="1" applyBorder="1"/>
    <xf numFmtId="44" fontId="9" fillId="0" borderId="0" xfId="1" applyFont="1" applyFill="1" applyBorder="1"/>
    <xf numFmtId="44" fontId="13" fillId="5" borderId="0" xfId="0" applyNumberFormat="1" applyFont="1" applyFill="1" applyBorder="1"/>
    <xf numFmtId="44" fontId="5" fillId="0" borderId="0" xfId="1" applyFont="1" applyFill="1" applyBorder="1"/>
    <xf numFmtId="44" fontId="13" fillId="5" borderId="0" xfId="1" applyFont="1" applyFill="1" applyBorder="1"/>
    <xf numFmtId="44" fontId="17" fillId="0" borderId="0" xfId="1" applyFont="1" applyFill="1" applyBorder="1"/>
    <xf numFmtId="44" fontId="18" fillId="0" borderId="0" xfId="1" applyFont="1" applyFill="1" applyBorder="1"/>
    <xf numFmtId="44" fontId="12" fillId="0" borderId="17" xfId="1" applyFont="1" applyBorder="1"/>
    <xf numFmtId="44" fontId="16" fillId="0" borderId="5" xfId="1" applyFont="1" applyFill="1" applyBorder="1"/>
    <xf numFmtId="44" fontId="7" fillId="2" borderId="24" xfId="0" applyNumberFormat="1" applyFont="1" applyFill="1" applyBorder="1"/>
    <xf numFmtId="44" fontId="7" fillId="0" borderId="24" xfId="1" applyFont="1" applyFill="1" applyBorder="1"/>
    <xf numFmtId="44" fontId="16" fillId="0" borderId="24" xfId="1" applyFont="1" applyFill="1" applyBorder="1"/>
    <xf numFmtId="44" fontId="12" fillId="0" borderId="0" xfId="1" applyFont="1" applyFill="1" applyBorder="1" applyAlignment="1">
      <alignment horizontal="center" vertical="center" wrapText="1" readingOrder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49" fontId="2" fillId="0" borderId="0" xfId="0" applyNumberFormat="1" applyFont="1" applyAlignment="1">
      <alignment horizontal="left" vertical="justify" wrapText="1" readingOrder="1"/>
    </xf>
    <xf numFmtId="0" fontId="0" fillId="0" borderId="0" xfId="0" applyFont="1" applyAlignment="1">
      <alignment horizontal="left" vertical="justify" wrapText="1" readingOrder="1"/>
    </xf>
    <xf numFmtId="0" fontId="5" fillId="0" borderId="1" xfId="0" applyFont="1" applyFill="1" applyBorder="1" applyAlignment="1">
      <alignment horizontal="left"/>
    </xf>
    <xf numFmtId="0" fontId="9" fillId="0" borderId="20" xfId="0" applyFont="1" applyFill="1" applyBorder="1" applyAlignment="1">
      <alignment horizontal="center" vertical="justify" wrapText="1" readingOrder="1"/>
    </xf>
    <xf numFmtId="0" fontId="9" fillId="0" borderId="21" xfId="0" applyFont="1" applyFill="1" applyBorder="1" applyAlignment="1">
      <alignment horizontal="center" vertical="justify" wrapText="1" readingOrder="1"/>
    </xf>
    <xf numFmtId="0" fontId="0" fillId="0" borderId="21" xfId="0" applyBorder="1" applyAlignment="1">
      <alignment horizontal="center" vertical="justify" wrapText="1" readingOrder="1"/>
    </xf>
    <xf numFmtId="0" fontId="0" fillId="0" borderId="22" xfId="0" applyBorder="1" applyAlignment="1">
      <alignment horizontal="center" vertical="justify" wrapText="1" readingOrder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66676</xdr:rowOff>
    </xdr:from>
    <xdr:to>
      <xdr:col>1</xdr:col>
      <xdr:colOff>1333500</xdr:colOff>
      <xdr:row>2</xdr:row>
      <xdr:rowOff>152400</xdr:rowOff>
    </xdr:to>
    <xdr:pic>
      <xdr:nvPicPr>
        <xdr:cNvPr id="2" name="Imagen 3" descr="iaip_horizontal_c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8022"/>
        <a:stretch>
          <a:fillRect/>
        </a:stretch>
      </xdr:blipFill>
      <xdr:spPr bwMode="auto">
        <a:xfrm>
          <a:off x="47625" y="66676"/>
          <a:ext cx="1971675" cy="466724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79"/>
  <sheetViews>
    <sheetView topLeftCell="A4" workbookViewId="0">
      <selection activeCell="H17" sqref="H17"/>
    </sheetView>
  </sheetViews>
  <sheetFormatPr baseColWidth="10" defaultRowHeight="15" x14ac:dyDescent="0.25"/>
  <cols>
    <col min="1" max="1" width="10.28515625" customWidth="1"/>
    <col min="2" max="2" width="35.5703125" customWidth="1"/>
    <col min="3" max="3" width="15.85546875" customWidth="1"/>
    <col min="4" max="6" width="13.7109375" customWidth="1"/>
    <col min="7" max="7" width="13.5703125" bestFit="1" customWidth="1"/>
  </cols>
  <sheetData>
    <row r="4" spans="1:7" x14ac:dyDescent="0.25">
      <c r="A4" s="125" t="s">
        <v>0</v>
      </c>
      <c r="B4" s="125"/>
      <c r="C4" s="55"/>
      <c r="D4" s="55"/>
      <c r="E4" s="55"/>
      <c r="F4" s="55"/>
    </row>
    <row r="5" spans="1:7" x14ac:dyDescent="0.25">
      <c r="A5" s="126" t="s">
        <v>42</v>
      </c>
      <c r="B5" s="126"/>
      <c r="C5" s="56"/>
      <c r="D5" s="56"/>
      <c r="E5" s="56"/>
      <c r="F5" s="56"/>
    </row>
    <row r="6" spans="1:7" x14ac:dyDescent="0.25">
      <c r="A6" s="126" t="s">
        <v>61</v>
      </c>
      <c r="B6" s="126"/>
      <c r="C6" s="126"/>
      <c r="D6" s="58"/>
      <c r="E6" s="5"/>
      <c r="F6" s="5"/>
    </row>
    <row r="7" spans="1:7" ht="15.75" thickBot="1" x14ac:dyDescent="0.3">
      <c r="A7" s="129" t="s">
        <v>62</v>
      </c>
      <c r="B7" s="129"/>
      <c r="C7" s="129"/>
      <c r="D7" s="58"/>
      <c r="E7" s="5"/>
      <c r="F7" s="5"/>
    </row>
    <row r="8" spans="1:7" ht="15.75" thickBot="1" x14ac:dyDescent="0.3">
      <c r="A8" s="130" t="s">
        <v>80</v>
      </c>
      <c r="B8" s="131"/>
      <c r="C8" s="131"/>
      <c r="D8" s="132"/>
      <c r="E8" s="132"/>
      <c r="F8" s="133"/>
    </row>
    <row r="9" spans="1:7" ht="25.5" x14ac:dyDescent="0.25">
      <c r="A9" s="65" t="s">
        <v>63</v>
      </c>
      <c r="B9" s="66" t="s">
        <v>64</v>
      </c>
      <c r="C9" s="62" t="s">
        <v>58</v>
      </c>
      <c r="D9" s="62" t="s">
        <v>59</v>
      </c>
      <c r="E9" s="63" t="s">
        <v>60</v>
      </c>
      <c r="F9" s="64" t="s">
        <v>46</v>
      </c>
    </row>
    <row r="10" spans="1:7" x14ac:dyDescent="0.25">
      <c r="A10" s="6">
        <v>54</v>
      </c>
      <c r="B10" s="59" t="s">
        <v>1</v>
      </c>
      <c r="C10" s="59"/>
      <c r="D10" s="59"/>
      <c r="E10" s="59"/>
      <c r="F10" s="67"/>
    </row>
    <row r="11" spans="1:7" x14ac:dyDescent="0.25">
      <c r="A11" s="40">
        <v>541</v>
      </c>
      <c r="B11" s="41" t="s">
        <v>2</v>
      </c>
      <c r="C11" s="83">
        <f>SUM(C12:C24)</f>
        <v>880</v>
      </c>
      <c r="D11" s="83">
        <f t="shared" ref="D11:E11" si="0">SUM(D12:D24)</f>
        <v>0</v>
      </c>
      <c r="E11" s="83">
        <f t="shared" si="0"/>
        <v>0</v>
      </c>
      <c r="F11" s="121">
        <f>+C11+D11+E11</f>
        <v>880</v>
      </c>
    </row>
    <row r="12" spans="1:7" x14ac:dyDescent="0.25">
      <c r="A12" s="7">
        <v>54101</v>
      </c>
      <c r="B12" s="10" t="s">
        <v>3</v>
      </c>
      <c r="C12" s="10"/>
      <c r="D12" s="10"/>
      <c r="E12" s="10"/>
      <c r="F12" s="122">
        <f>+C12+D12+E12</f>
        <v>0</v>
      </c>
      <c r="G12" s="1"/>
    </row>
    <row r="13" spans="1:7" x14ac:dyDescent="0.25">
      <c r="A13" s="7">
        <v>54104</v>
      </c>
      <c r="B13" s="10" t="s">
        <v>4</v>
      </c>
      <c r="C13" s="10"/>
      <c r="D13" s="10"/>
      <c r="E13" s="10"/>
      <c r="F13" s="122">
        <f t="shared" ref="F13:F24" si="1">+C13+D13+E13</f>
        <v>0</v>
      </c>
      <c r="G13" s="50"/>
    </row>
    <row r="14" spans="1:7" x14ac:dyDescent="0.25">
      <c r="A14" s="7">
        <v>54105</v>
      </c>
      <c r="B14" s="10" t="s">
        <v>5</v>
      </c>
      <c r="C14" s="10"/>
      <c r="D14" s="10"/>
      <c r="E14" s="10"/>
      <c r="F14" s="122">
        <f t="shared" si="1"/>
        <v>0</v>
      </c>
      <c r="G14" s="50"/>
    </row>
    <row r="15" spans="1:7" x14ac:dyDescent="0.25">
      <c r="A15" s="7">
        <v>54107</v>
      </c>
      <c r="B15" s="10" t="s">
        <v>52</v>
      </c>
      <c r="C15" s="10"/>
      <c r="D15" s="10"/>
      <c r="E15" s="10"/>
      <c r="F15" s="122">
        <f t="shared" si="1"/>
        <v>0</v>
      </c>
      <c r="G15" s="50"/>
    </row>
    <row r="16" spans="1:7" x14ac:dyDescent="0.25">
      <c r="A16" s="7">
        <v>54108</v>
      </c>
      <c r="B16" s="10" t="s">
        <v>47</v>
      </c>
      <c r="C16" s="10"/>
      <c r="D16" s="10"/>
      <c r="E16" s="10"/>
      <c r="F16" s="122">
        <f t="shared" si="1"/>
        <v>0</v>
      </c>
      <c r="G16" s="46"/>
    </row>
    <row r="17" spans="1:7" x14ac:dyDescent="0.25">
      <c r="A17" s="7">
        <v>54109</v>
      </c>
      <c r="B17" s="10" t="s">
        <v>6</v>
      </c>
      <c r="C17" s="10"/>
      <c r="D17" s="10"/>
      <c r="E17" s="10"/>
      <c r="F17" s="122">
        <f t="shared" si="1"/>
        <v>0</v>
      </c>
      <c r="G17" s="46"/>
    </row>
    <row r="18" spans="1:7" x14ac:dyDescent="0.25">
      <c r="A18" s="7">
        <v>54110</v>
      </c>
      <c r="B18" s="10" t="s">
        <v>7</v>
      </c>
      <c r="C18" s="10"/>
      <c r="D18" s="10"/>
      <c r="E18" s="10"/>
      <c r="F18" s="122">
        <f t="shared" si="1"/>
        <v>0</v>
      </c>
      <c r="G18" s="46"/>
    </row>
    <row r="19" spans="1:7" x14ac:dyDescent="0.25">
      <c r="A19" s="7">
        <v>54114</v>
      </c>
      <c r="B19" s="10" t="s">
        <v>8</v>
      </c>
      <c r="C19" s="10"/>
      <c r="D19" s="10"/>
      <c r="E19" s="10"/>
      <c r="F19" s="122">
        <f t="shared" si="1"/>
        <v>0</v>
      </c>
      <c r="G19" s="46"/>
    </row>
    <row r="20" spans="1:7" ht="24" customHeight="1" x14ac:dyDescent="0.25">
      <c r="A20" s="7">
        <v>54115</v>
      </c>
      <c r="B20" s="10" t="s">
        <v>9</v>
      </c>
      <c r="C20" s="120">
        <v>880</v>
      </c>
      <c r="D20" s="10"/>
      <c r="E20" s="10"/>
      <c r="F20" s="123">
        <f t="shared" si="1"/>
        <v>880</v>
      </c>
      <c r="G20" s="124" t="s">
        <v>79</v>
      </c>
    </row>
    <row r="21" spans="1:7" x14ac:dyDescent="0.25">
      <c r="A21" s="7">
        <v>54116</v>
      </c>
      <c r="B21" s="10" t="s">
        <v>10</v>
      </c>
      <c r="C21" s="10"/>
      <c r="D21" s="10"/>
      <c r="E21" s="10"/>
      <c r="F21" s="122">
        <f t="shared" si="1"/>
        <v>0</v>
      </c>
      <c r="G21" s="46"/>
    </row>
    <row r="22" spans="1:7" x14ac:dyDescent="0.25">
      <c r="A22" s="7">
        <v>54118</v>
      </c>
      <c r="B22" s="10" t="s">
        <v>48</v>
      </c>
      <c r="C22" s="10"/>
      <c r="D22" s="10"/>
      <c r="E22" s="10"/>
      <c r="F22" s="122">
        <f t="shared" si="1"/>
        <v>0</v>
      </c>
      <c r="G22" s="46"/>
    </row>
    <row r="23" spans="1:7" x14ac:dyDescent="0.25">
      <c r="A23" s="7">
        <v>54119</v>
      </c>
      <c r="B23" s="10" t="s">
        <v>40</v>
      </c>
      <c r="C23" s="10"/>
      <c r="D23" s="10"/>
      <c r="E23" s="10"/>
      <c r="F23" s="122">
        <f t="shared" si="1"/>
        <v>0</v>
      </c>
      <c r="G23" s="46"/>
    </row>
    <row r="24" spans="1:7" x14ac:dyDescent="0.25">
      <c r="A24" s="7">
        <v>54199</v>
      </c>
      <c r="B24" s="10" t="s">
        <v>11</v>
      </c>
      <c r="C24" s="10"/>
      <c r="D24" s="10"/>
      <c r="E24" s="10"/>
      <c r="F24" s="122">
        <f t="shared" si="1"/>
        <v>0</v>
      </c>
      <c r="G24" s="47"/>
    </row>
    <row r="25" spans="1:7" x14ac:dyDescent="0.25">
      <c r="A25" s="40">
        <v>542</v>
      </c>
      <c r="B25" s="41" t="s">
        <v>12</v>
      </c>
      <c r="C25" s="41"/>
      <c r="D25" s="41"/>
      <c r="E25" s="41"/>
      <c r="F25" s="68"/>
      <c r="G25" s="46"/>
    </row>
    <row r="26" spans="1:7" x14ac:dyDescent="0.25">
      <c r="A26" s="7">
        <v>54201</v>
      </c>
      <c r="B26" s="10" t="s">
        <v>13</v>
      </c>
      <c r="C26" s="10"/>
      <c r="D26" s="10"/>
      <c r="E26" s="10"/>
      <c r="F26" s="69"/>
      <c r="G26" s="46"/>
    </row>
    <row r="27" spans="1:7" x14ac:dyDescent="0.25">
      <c r="A27" s="7">
        <v>54202</v>
      </c>
      <c r="B27" s="10" t="s">
        <v>41</v>
      </c>
      <c r="C27" s="10"/>
      <c r="D27" s="10"/>
      <c r="E27" s="10"/>
      <c r="F27" s="69"/>
      <c r="G27" s="46"/>
    </row>
    <row r="28" spans="1:7" x14ac:dyDescent="0.25">
      <c r="A28" s="7">
        <v>54203</v>
      </c>
      <c r="B28" s="10" t="s">
        <v>14</v>
      </c>
      <c r="C28" s="10"/>
      <c r="D28" s="10"/>
      <c r="E28" s="10"/>
      <c r="F28" s="69"/>
      <c r="G28" s="46"/>
    </row>
    <row r="29" spans="1:7" x14ac:dyDescent="0.25">
      <c r="A29" s="7">
        <v>54204</v>
      </c>
      <c r="B29" s="10" t="s">
        <v>49</v>
      </c>
      <c r="C29" s="10"/>
      <c r="D29" s="10"/>
      <c r="E29" s="10"/>
      <c r="F29" s="69"/>
      <c r="G29" s="46"/>
    </row>
    <row r="30" spans="1:7" ht="17.25" customHeight="1" x14ac:dyDescent="0.25">
      <c r="A30" s="40">
        <v>543</v>
      </c>
      <c r="B30" s="42" t="s">
        <v>15</v>
      </c>
      <c r="C30" s="84">
        <f>SUM(C31:C41)</f>
        <v>34255</v>
      </c>
      <c r="D30" s="84">
        <f t="shared" ref="D30:F30" si="2">SUM(D31:D41)</f>
        <v>0</v>
      </c>
      <c r="E30" s="84">
        <f t="shared" si="2"/>
        <v>0</v>
      </c>
      <c r="F30" s="84">
        <f t="shared" si="2"/>
        <v>34255</v>
      </c>
      <c r="G30" s="46"/>
    </row>
    <row r="31" spans="1:7" ht="22.5" customHeight="1" x14ac:dyDescent="0.25">
      <c r="A31" s="7">
        <v>54301</v>
      </c>
      <c r="B31" s="12" t="s">
        <v>16</v>
      </c>
      <c r="C31" s="85"/>
      <c r="D31" s="85"/>
      <c r="E31" s="85"/>
      <c r="F31" s="109">
        <f>+C31+D31+E31</f>
        <v>0</v>
      </c>
      <c r="G31" s="50"/>
    </row>
    <row r="32" spans="1:7" x14ac:dyDescent="0.25">
      <c r="A32" s="7">
        <v>54302</v>
      </c>
      <c r="B32" s="10" t="s">
        <v>17</v>
      </c>
      <c r="C32" s="82"/>
      <c r="D32" s="82"/>
      <c r="E32" s="82"/>
      <c r="F32" s="109">
        <f t="shared" ref="F32:F41" si="3">+C32+D32+E32</f>
        <v>0</v>
      </c>
      <c r="G32" s="46"/>
    </row>
    <row r="33" spans="1:7" ht="25.5" customHeight="1" x14ac:dyDescent="0.25">
      <c r="A33" s="7">
        <v>54303</v>
      </c>
      <c r="B33" s="12" t="s">
        <v>18</v>
      </c>
      <c r="C33" s="85"/>
      <c r="D33" s="85"/>
      <c r="E33" s="85"/>
      <c r="F33" s="109">
        <f t="shared" si="3"/>
        <v>0</v>
      </c>
      <c r="G33" s="46"/>
    </row>
    <row r="34" spans="1:7" ht="25.5" customHeight="1" x14ac:dyDescent="0.25">
      <c r="A34" s="7">
        <v>54304</v>
      </c>
      <c r="B34" s="12" t="s">
        <v>50</v>
      </c>
      <c r="C34" s="85">
        <v>1005</v>
      </c>
      <c r="D34" s="85"/>
      <c r="E34" s="85"/>
      <c r="F34" s="109">
        <f t="shared" si="3"/>
        <v>1005</v>
      </c>
      <c r="G34" s="46"/>
    </row>
    <row r="35" spans="1:7" x14ac:dyDescent="0.25">
      <c r="A35" s="7">
        <v>54305</v>
      </c>
      <c r="B35" s="10" t="s">
        <v>19</v>
      </c>
      <c r="C35" s="82">
        <v>18100</v>
      </c>
      <c r="D35" s="82"/>
      <c r="E35" s="82"/>
      <c r="F35" s="109">
        <f t="shared" si="3"/>
        <v>18100</v>
      </c>
      <c r="G35" s="46"/>
    </row>
    <row r="36" spans="1:7" x14ac:dyDescent="0.25">
      <c r="A36" s="7">
        <v>54306</v>
      </c>
      <c r="B36" s="10" t="s">
        <v>20</v>
      </c>
      <c r="C36" s="82"/>
      <c r="D36" s="82"/>
      <c r="E36" s="82"/>
      <c r="F36" s="109">
        <f t="shared" si="3"/>
        <v>0</v>
      </c>
      <c r="G36" s="50"/>
    </row>
    <row r="37" spans="1:7" x14ac:dyDescent="0.25">
      <c r="A37" s="7">
        <v>54310</v>
      </c>
      <c r="B37" s="10" t="s">
        <v>21</v>
      </c>
      <c r="C37" s="82">
        <v>7500</v>
      </c>
      <c r="D37" s="82"/>
      <c r="E37" s="82"/>
      <c r="F37" s="109">
        <f t="shared" si="3"/>
        <v>7500</v>
      </c>
      <c r="G37" s="50"/>
    </row>
    <row r="38" spans="1:7" ht="27" customHeight="1" x14ac:dyDescent="0.25">
      <c r="A38" s="7">
        <v>54313</v>
      </c>
      <c r="B38" s="12" t="s">
        <v>22</v>
      </c>
      <c r="C38" s="85">
        <v>7650</v>
      </c>
      <c r="D38" s="85"/>
      <c r="E38" s="85"/>
      <c r="F38" s="109">
        <f t="shared" si="3"/>
        <v>7650</v>
      </c>
      <c r="G38" s="50"/>
    </row>
    <row r="39" spans="1:7" ht="27" customHeight="1" x14ac:dyDescent="0.25">
      <c r="A39" s="7">
        <v>54316</v>
      </c>
      <c r="B39" s="12" t="s">
        <v>51</v>
      </c>
      <c r="C39" s="85"/>
      <c r="D39" s="85"/>
      <c r="E39" s="85"/>
      <c r="F39" s="109">
        <f t="shared" si="3"/>
        <v>0</v>
      </c>
      <c r="G39" s="46"/>
    </row>
    <row r="40" spans="1:7" ht="16.5" customHeight="1" x14ac:dyDescent="0.25">
      <c r="A40" s="7">
        <v>54317</v>
      </c>
      <c r="B40" s="12" t="s">
        <v>23</v>
      </c>
      <c r="C40" s="85"/>
      <c r="D40" s="85"/>
      <c r="E40" s="85"/>
      <c r="F40" s="109">
        <f t="shared" si="3"/>
        <v>0</v>
      </c>
      <c r="G40" s="46"/>
    </row>
    <row r="41" spans="1:7" ht="16.5" customHeight="1" x14ac:dyDescent="0.25">
      <c r="A41" s="7">
        <v>54399</v>
      </c>
      <c r="B41" s="12" t="s">
        <v>15</v>
      </c>
      <c r="C41" s="85"/>
      <c r="D41" s="85"/>
      <c r="E41" s="85"/>
      <c r="F41" s="109">
        <f t="shared" si="3"/>
        <v>0</v>
      </c>
      <c r="G41" s="50"/>
    </row>
    <row r="42" spans="1:7" x14ac:dyDescent="0.25">
      <c r="A42" s="40">
        <v>544</v>
      </c>
      <c r="B42" s="41" t="s">
        <v>24</v>
      </c>
      <c r="C42" s="83">
        <f>SUM(C43:C45)</f>
        <v>350</v>
      </c>
      <c r="D42" s="83">
        <f t="shared" ref="D42:F42" si="4">SUM(D43:D45)</f>
        <v>0</v>
      </c>
      <c r="E42" s="83">
        <f t="shared" si="4"/>
        <v>0</v>
      </c>
      <c r="F42" s="83">
        <f t="shared" si="4"/>
        <v>350</v>
      </c>
      <c r="G42" s="46"/>
    </row>
    <row r="43" spans="1:7" x14ac:dyDescent="0.25">
      <c r="A43" s="7">
        <v>54402</v>
      </c>
      <c r="B43" s="10" t="s">
        <v>38</v>
      </c>
      <c r="C43" s="82"/>
      <c r="D43" s="10"/>
      <c r="E43" s="10"/>
      <c r="F43" s="110">
        <f>+C43+D43+E43</f>
        <v>0</v>
      </c>
      <c r="G43" s="50"/>
    </row>
    <row r="44" spans="1:7" x14ac:dyDescent="0.25">
      <c r="A44" s="7">
        <v>54403</v>
      </c>
      <c r="B44" s="8" t="s">
        <v>25</v>
      </c>
      <c r="C44" s="86">
        <v>350</v>
      </c>
      <c r="D44" s="8"/>
      <c r="E44" s="8"/>
      <c r="F44" s="110">
        <f t="shared" ref="F44:F45" si="5">+C44+D44+E44</f>
        <v>350</v>
      </c>
      <c r="G44" s="46"/>
    </row>
    <row r="45" spans="1:7" x14ac:dyDescent="0.25">
      <c r="A45" s="7">
        <v>54404</v>
      </c>
      <c r="B45" s="8" t="s">
        <v>39</v>
      </c>
      <c r="C45" s="86"/>
      <c r="D45" s="8"/>
      <c r="E45" s="8"/>
      <c r="F45" s="110">
        <f t="shared" si="5"/>
        <v>0</v>
      </c>
      <c r="G45" s="50"/>
    </row>
    <row r="46" spans="1:7" ht="15" customHeight="1" x14ac:dyDescent="0.25">
      <c r="A46" s="40">
        <v>545</v>
      </c>
      <c r="B46" s="43" t="s">
        <v>26</v>
      </c>
      <c r="C46" s="43"/>
      <c r="D46" s="43"/>
      <c r="E46" s="43"/>
      <c r="F46" s="71"/>
      <c r="G46" s="46"/>
    </row>
    <row r="47" spans="1:7" x14ac:dyDescent="0.25">
      <c r="A47" s="7">
        <v>54505</v>
      </c>
      <c r="B47" s="8" t="s">
        <v>27</v>
      </c>
      <c r="C47" s="8"/>
      <c r="D47" s="8"/>
      <c r="E47" s="8"/>
      <c r="F47" s="70"/>
      <c r="G47" s="50"/>
    </row>
    <row r="48" spans="1:7" x14ac:dyDescent="0.25">
      <c r="A48" s="7">
        <v>54507</v>
      </c>
      <c r="B48" s="8" t="s">
        <v>28</v>
      </c>
      <c r="C48" s="8"/>
      <c r="D48" s="8"/>
      <c r="E48" s="8"/>
      <c r="F48" s="70"/>
      <c r="G48" s="46"/>
    </row>
    <row r="49" spans="1:10" ht="26.25" x14ac:dyDescent="0.25">
      <c r="A49" s="7">
        <v>54599</v>
      </c>
      <c r="B49" s="13" t="s">
        <v>29</v>
      </c>
      <c r="C49" s="13"/>
      <c r="D49" s="13"/>
      <c r="E49" s="13"/>
      <c r="F49" s="72"/>
      <c r="G49" s="50"/>
    </row>
    <row r="50" spans="1:10" x14ac:dyDescent="0.25">
      <c r="A50" s="11"/>
      <c r="B50" s="14" t="s">
        <v>34</v>
      </c>
      <c r="C50" s="102">
        <f>+C11+C30+C42</f>
        <v>35485</v>
      </c>
      <c r="D50" s="102">
        <f t="shared" ref="D50:F50" si="6">+D11+D30+D42</f>
        <v>0</v>
      </c>
      <c r="E50" s="102">
        <f t="shared" si="6"/>
        <v>0</v>
      </c>
      <c r="F50" s="102">
        <f t="shared" si="6"/>
        <v>35485</v>
      </c>
    </row>
    <row r="51" spans="1:10" x14ac:dyDescent="0.25">
      <c r="A51" s="6">
        <v>55</v>
      </c>
      <c r="B51" s="15" t="s">
        <v>30</v>
      </c>
      <c r="C51" s="15"/>
      <c r="D51" s="15"/>
      <c r="E51" s="15"/>
      <c r="F51" s="74"/>
      <c r="G51" s="46"/>
      <c r="H51" s="46"/>
      <c r="J51" t="s">
        <v>57</v>
      </c>
    </row>
    <row r="52" spans="1:10" ht="16.5" customHeight="1" x14ac:dyDescent="0.25">
      <c r="A52" s="44">
        <v>556</v>
      </c>
      <c r="B52" s="45" t="s">
        <v>35</v>
      </c>
      <c r="C52" s="45"/>
      <c r="D52" s="45"/>
      <c r="E52" s="45"/>
      <c r="F52" s="75"/>
      <c r="G52" s="46"/>
    </row>
    <row r="53" spans="1:10" ht="15.75" customHeight="1" x14ac:dyDescent="0.25">
      <c r="A53" s="16">
        <v>55599</v>
      </c>
      <c r="B53" s="17" t="s">
        <v>43</v>
      </c>
      <c r="C53" s="17"/>
      <c r="D53" s="17"/>
      <c r="E53" s="17"/>
      <c r="F53" s="76"/>
      <c r="G53" s="46"/>
    </row>
    <row r="54" spans="1:10" x14ac:dyDescent="0.25">
      <c r="A54" s="7">
        <v>55601</v>
      </c>
      <c r="B54" s="13" t="s">
        <v>36</v>
      </c>
      <c r="C54" s="13"/>
      <c r="D54" s="13"/>
      <c r="E54" s="13"/>
      <c r="F54" s="72"/>
      <c r="G54" s="48"/>
    </row>
    <row r="55" spans="1:10" x14ac:dyDescent="0.25">
      <c r="A55" s="7">
        <v>55602</v>
      </c>
      <c r="B55" s="13" t="s">
        <v>37</v>
      </c>
      <c r="C55" s="13"/>
      <c r="D55" s="13"/>
      <c r="E55" s="13"/>
      <c r="F55" s="72"/>
      <c r="G55" s="46"/>
    </row>
    <row r="56" spans="1:10" x14ac:dyDescent="0.25">
      <c r="A56" s="7">
        <v>55603</v>
      </c>
      <c r="B56" s="13" t="s">
        <v>56</v>
      </c>
      <c r="C56" s="13"/>
      <c r="D56" s="13"/>
      <c r="E56" s="13"/>
      <c r="F56" s="72"/>
      <c r="G56" s="46"/>
    </row>
    <row r="57" spans="1:10" x14ac:dyDescent="0.25">
      <c r="A57" s="11"/>
      <c r="B57" s="14" t="s">
        <v>31</v>
      </c>
      <c r="C57" s="14"/>
      <c r="D57" s="14"/>
      <c r="E57" s="14"/>
      <c r="F57" s="73"/>
      <c r="G57" s="49"/>
    </row>
    <row r="58" spans="1:10" x14ac:dyDescent="0.25">
      <c r="A58" s="18">
        <v>61</v>
      </c>
      <c r="B58" s="19" t="s">
        <v>32</v>
      </c>
      <c r="C58" s="19"/>
      <c r="D58" s="19"/>
      <c r="E58" s="19"/>
      <c r="F58" s="77"/>
      <c r="G58" s="46"/>
    </row>
    <row r="59" spans="1:10" x14ac:dyDescent="0.25">
      <c r="A59" s="20">
        <v>61101</v>
      </c>
      <c r="B59" s="21" t="s">
        <v>53</v>
      </c>
      <c r="C59" s="21"/>
      <c r="D59" s="21"/>
      <c r="E59" s="21"/>
      <c r="F59" s="78"/>
      <c r="G59" s="46"/>
    </row>
    <row r="60" spans="1:10" x14ac:dyDescent="0.25">
      <c r="A60" s="20">
        <v>61102</v>
      </c>
      <c r="B60" s="21" t="s">
        <v>44</v>
      </c>
      <c r="C60" s="21"/>
      <c r="D60" s="21"/>
      <c r="E60" s="21"/>
      <c r="F60" s="78"/>
      <c r="G60" s="46"/>
    </row>
    <row r="61" spans="1:10" x14ac:dyDescent="0.25">
      <c r="A61" s="20">
        <v>61104</v>
      </c>
      <c r="B61" s="21" t="s">
        <v>54</v>
      </c>
      <c r="C61" s="21"/>
      <c r="D61" s="21"/>
      <c r="E61" s="21"/>
      <c r="F61" s="78"/>
      <c r="G61" s="46"/>
    </row>
    <row r="62" spans="1:10" x14ac:dyDescent="0.25">
      <c r="A62" s="20">
        <v>61199</v>
      </c>
      <c r="B62" s="21" t="s">
        <v>55</v>
      </c>
      <c r="C62" s="60"/>
      <c r="D62" s="60"/>
      <c r="E62" s="60"/>
      <c r="F62" s="78"/>
      <c r="G62" s="46"/>
    </row>
    <row r="63" spans="1:10" x14ac:dyDescent="0.25">
      <c r="A63" s="20">
        <v>61403</v>
      </c>
      <c r="B63" s="21" t="s">
        <v>45</v>
      </c>
      <c r="C63" s="60"/>
      <c r="D63" s="60"/>
      <c r="E63" s="60"/>
      <c r="F63" s="78"/>
      <c r="G63" s="46"/>
    </row>
    <row r="64" spans="1:10" x14ac:dyDescent="0.25">
      <c r="A64" s="38"/>
      <c r="B64" s="39" t="s">
        <v>33</v>
      </c>
      <c r="C64" s="61"/>
      <c r="D64" s="61"/>
      <c r="E64" s="61"/>
      <c r="F64" s="79"/>
      <c r="G64" s="46"/>
    </row>
    <row r="65" spans="1:9" ht="15.75" thickBot="1" x14ac:dyDescent="0.3">
      <c r="A65" s="22"/>
      <c r="B65" s="23" t="s">
        <v>46</v>
      </c>
      <c r="C65" s="111">
        <f>+C50+C57+C64</f>
        <v>35485</v>
      </c>
      <c r="D65" s="111">
        <f t="shared" ref="D65:F65" si="7">+D50+D57+D64</f>
        <v>0</v>
      </c>
      <c r="E65" s="111">
        <f t="shared" si="7"/>
        <v>0</v>
      </c>
      <c r="F65" s="112">
        <f t="shared" si="7"/>
        <v>35485</v>
      </c>
      <c r="G65" s="49"/>
      <c r="H65" s="1"/>
    </row>
    <row r="66" spans="1:9" x14ac:dyDescent="0.25">
      <c r="A66" s="26"/>
      <c r="B66" s="26"/>
      <c r="C66" s="26"/>
      <c r="D66" s="26"/>
      <c r="E66" s="26"/>
      <c r="F66" s="117"/>
      <c r="G66" s="1"/>
    </row>
    <row r="67" spans="1:9" ht="15.75" x14ac:dyDescent="0.25">
      <c r="A67" s="32"/>
      <c r="B67" s="32"/>
      <c r="C67" s="32"/>
      <c r="D67" s="32"/>
      <c r="E67" s="32"/>
      <c r="F67" s="114"/>
      <c r="G67" s="1"/>
    </row>
    <row r="68" spans="1:9" x14ac:dyDescent="0.25">
      <c r="A68" s="28"/>
      <c r="B68" s="29"/>
      <c r="C68" s="29"/>
      <c r="D68" s="29"/>
      <c r="E68" s="29"/>
      <c r="F68" s="29"/>
      <c r="G68" s="1"/>
    </row>
    <row r="69" spans="1:9" x14ac:dyDescent="0.25">
      <c r="B69" s="36"/>
      <c r="C69" s="36"/>
      <c r="D69" s="36"/>
      <c r="E69" s="36"/>
      <c r="F69" s="36"/>
      <c r="G69" s="1"/>
    </row>
    <row r="70" spans="1:9" x14ac:dyDescent="0.25">
      <c r="B70" s="36"/>
      <c r="C70" s="36"/>
      <c r="D70" s="36"/>
      <c r="E70" s="36"/>
      <c r="F70" s="36"/>
      <c r="G70" s="1"/>
    </row>
    <row r="71" spans="1:9" x14ac:dyDescent="0.25">
      <c r="B71" s="36"/>
      <c r="C71" s="36"/>
      <c r="D71" s="36"/>
      <c r="E71" s="36"/>
      <c r="F71" s="36"/>
      <c r="G71" s="1"/>
    </row>
    <row r="72" spans="1:9" ht="15.75" x14ac:dyDescent="0.25">
      <c r="A72" s="24"/>
      <c r="B72" s="37"/>
      <c r="C72" s="37"/>
      <c r="D72" s="37"/>
      <c r="E72" s="37"/>
      <c r="F72" s="37"/>
    </row>
    <row r="73" spans="1:9" ht="13.5" customHeight="1" x14ac:dyDescent="0.25">
      <c r="A73" s="27"/>
      <c r="B73" s="27"/>
      <c r="C73" s="27"/>
      <c r="D73" s="27"/>
      <c r="E73" s="27"/>
      <c r="F73" s="27"/>
      <c r="G73" s="1"/>
      <c r="H73" s="2"/>
    </row>
    <row r="74" spans="1:9" ht="24.75" customHeight="1" x14ac:dyDescent="0.25">
      <c r="A74" s="127"/>
      <c r="B74" s="128"/>
      <c r="C74" s="128"/>
      <c r="D74" s="128"/>
      <c r="E74" s="128"/>
      <c r="F74" s="128"/>
      <c r="I74" s="1"/>
    </row>
    <row r="75" spans="1:9" x14ac:dyDescent="0.25">
      <c r="B75" s="36"/>
      <c r="C75" s="36"/>
      <c r="D75" s="36"/>
      <c r="E75" s="36"/>
      <c r="F75" s="36"/>
    </row>
    <row r="76" spans="1:9" x14ac:dyDescent="0.25">
      <c r="B76" s="36"/>
      <c r="C76" s="36"/>
      <c r="D76" s="36"/>
      <c r="E76" s="36"/>
      <c r="F76" s="36"/>
    </row>
    <row r="77" spans="1:9" x14ac:dyDescent="0.25">
      <c r="B77" s="36"/>
      <c r="C77" s="36"/>
      <c r="D77" s="36"/>
      <c r="E77" s="36"/>
      <c r="F77" s="36"/>
    </row>
    <row r="78" spans="1:9" ht="15.75" x14ac:dyDescent="0.25">
      <c r="A78" s="24"/>
      <c r="B78" s="37"/>
      <c r="C78" s="37"/>
      <c r="D78" s="37"/>
      <c r="E78" s="37"/>
      <c r="F78" s="37"/>
    </row>
    <row r="79" spans="1:9" x14ac:dyDescent="0.25">
      <c r="B79" s="30"/>
      <c r="C79" s="30"/>
      <c r="D79" s="30"/>
      <c r="E79" s="30"/>
      <c r="F79" s="30"/>
    </row>
  </sheetData>
  <mergeCells count="6">
    <mergeCell ref="A4:B4"/>
    <mergeCell ref="A5:B5"/>
    <mergeCell ref="A74:F74"/>
    <mergeCell ref="A6:C6"/>
    <mergeCell ref="A7:C7"/>
    <mergeCell ref="A8:F8"/>
  </mergeCells>
  <pageMargins left="0.55118110236220474" right="0.23622047244094491" top="0.74803149606299213" bottom="0.74803149606299213" header="0.31496062992125984" footer="0.31496062992125984"/>
  <pageSetup scale="6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79"/>
  <sheetViews>
    <sheetView workbookViewId="0">
      <selection activeCell="J11" sqref="J11:K11"/>
    </sheetView>
  </sheetViews>
  <sheetFormatPr baseColWidth="10" defaultRowHeight="15" x14ac:dyDescent="0.25"/>
  <cols>
    <col min="1" max="1" width="10.28515625" customWidth="1"/>
    <col min="2" max="2" width="35.5703125" customWidth="1"/>
    <col min="3" max="3" width="15.85546875" customWidth="1"/>
    <col min="4" max="5" width="13.7109375" customWidth="1"/>
    <col min="6" max="7" width="12" customWidth="1"/>
    <col min="8" max="9" width="14" customWidth="1"/>
    <col min="10" max="10" width="13.5703125" bestFit="1" customWidth="1"/>
  </cols>
  <sheetData>
    <row r="4" spans="1:10" x14ac:dyDescent="0.25">
      <c r="A4" s="125" t="s">
        <v>0</v>
      </c>
      <c r="B4" s="125"/>
      <c r="C4" s="55"/>
      <c r="D4" s="55"/>
      <c r="E4" s="55"/>
      <c r="F4" s="55"/>
      <c r="G4" s="5"/>
      <c r="H4" s="5"/>
      <c r="I4" s="5"/>
    </row>
    <row r="5" spans="1:10" x14ac:dyDescent="0.25">
      <c r="A5" s="126" t="s">
        <v>42</v>
      </c>
      <c r="B5" s="126"/>
      <c r="C5" s="56"/>
      <c r="D5" s="56"/>
      <c r="E5" s="56"/>
      <c r="F5" s="56"/>
      <c r="G5" s="5"/>
      <c r="H5" s="5"/>
      <c r="I5" s="5"/>
    </row>
    <row r="6" spans="1:10" x14ac:dyDescent="0.25">
      <c r="A6" s="126" t="s">
        <v>61</v>
      </c>
      <c r="B6" s="126"/>
      <c r="C6" s="126"/>
      <c r="D6" s="58"/>
      <c r="E6" s="58"/>
      <c r="F6" s="58"/>
      <c r="G6" s="58"/>
      <c r="H6" s="5"/>
      <c r="I6" s="5"/>
    </row>
    <row r="7" spans="1:10" ht="15.75" thickBot="1" x14ac:dyDescent="0.3">
      <c r="A7" s="129" t="s">
        <v>65</v>
      </c>
      <c r="B7" s="129"/>
      <c r="C7" s="129"/>
      <c r="D7" s="58"/>
      <c r="E7" s="58"/>
      <c r="F7" s="58"/>
      <c r="G7" s="58"/>
      <c r="H7" s="5"/>
      <c r="I7" s="5"/>
    </row>
    <row r="8" spans="1:10" ht="15.75" customHeight="1" thickBot="1" x14ac:dyDescent="0.3">
      <c r="A8" s="130" t="s">
        <v>81</v>
      </c>
      <c r="B8" s="131"/>
      <c r="C8" s="131"/>
      <c r="D8" s="132"/>
      <c r="E8" s="132"/>
      <c r="F8" s="132"/>
      <c r="G8" s="132"/>
      <c r="H8" s="132"/>
      <c r="I8" s="133"/>
    </row>
    <row r="9" spans="1:10" ht="25.5" x14ac:dyDescent="0.25">
      <c r="A9" s="65" t="s">
        <v>63</v>
      </c>
      <c r="B9" s="66" t="s">
        <v>64</v>
      </c>
      <c r="C9" s="62" t="s">
        <v>66</v>
      </c>
      <c r="D9" s="62" t="s">
        <v>67</v>
      </c>
      <c r="E9" s="62" t="s">
        <v>68</v>
      </c>
      <c r="F9" s="62" t="s">
        <v>69</v>
      </c>
      <c r="G9" s="62" t="s">
        <v>70</v>
      </c>
      <c r="H9" s="63" t="s">
        <v>71</v>
      </c>
      <c r="I9" s="64" t="s">
        <v>46</v>
      </c>
    </row>
    <row r="10" spans="1:10" x14ac:dyDescent="0.25">
      <c r="A10" s="6">
        <v>54</v>
      </c>
      <c r="B10" s="59" t="s">
        <v>1</v>
      </c>
      <c r="C10" s="59"/>
      <c r="D10" s="59"/>
      <c r="E10" s="59"/>
      <c r="F10" s="59"/>
      <c r="G10" s="9"/>
      <c r="H10" s="9"/>
      <c r="I10" s="51"/>
    </row>
    <row r="11" spans="1:10" x14ac:dyDescent="0.25">
      <c r="A11" s="40">
        <v>541</v>
      </c>
      <c r="B11" s="41" t="s">
        <v>2</v>
      </c>
      <c r="C11" s="100">
        <f>SUM(C12:C24)</f>
        <v>24199</v>
      </c>
      <c r="D11" s="100">
        <f t="shared" ref="D11:H11" si="0">SUM(D12:D24)</f>
        <v>4981</v>
      </c>
      <c r="E11" s="100">
        <f t="shared" si="0"/>
        <v>8400</v>
      </c>
      <c r="F11" s="100">
        <f t="shared" si="0"/>
        <v>0</v>
      </c>
      <c r="G11" s="100">
        <f>SUM(G12:G24)</f>
        <v>0</v>
      </c>
      <c r="H11" s="100">
        <f t="shared" si="0"/>
        <v>0</v>
      </c>
      <c r="I11" s="52">
        <f>SUM(I12:I24)</f>
        <v>37580</v>
      </c>
    </row>
    <row r="12" spans="1:10" x14ac:dyDescent="0.25">
      <c r="A12" s="7">
        <v>54101</v>
      </c>
      <c r="B12" s="10" t="s">
        <v>3</v>
      </c>
      <c r="C12" s="82">
        <v>4500</v>
      </c>
      <c r="D12" s="82"/>
      <c r="E12" s="82"/>
      <c r="F12" s="82"/>
      <c r="G12" s="9"/>
      <c r="H12" s="9"/>
      <c r="I12" s="51">
        <f>+C12+D12+E12+F12+G12+H12</f>
        <v>4500</v>
      </c>
      <c r="J12" s="1"/>
    </row>
    <row r="13" spans="1:10" x14ac:dyDescent="0.25">
      <c r="A13" s="7">
        <v>54104</v>
      </c>
      <c r="B13" s="10" t="s">
        <v>4</v>
      </c>
      <c r="C13" s="82"/>
      <c r="D13" s="82">
        <v>2445</v>
      </c>
      <c r="E13" s="82"/>
      <c r="F13" s="82"/>
      <c r="G13" s="9"/>
      <c r="H13" s="9"/>
      <c r="I13" s="51">
        <f t="shared" ref="I13:I24" si="1">+C13+D13+E13+F13+G13+H13</f>
        <v>2445</v>
      </c>
      <c r="J13" s="50"/>
    </row>
    <row r="14" spans="1:10" x14ac:dyDescent="0.25">
      <c r="A14" s="7">
        <v>54105</v>
      </c>
      <c r="B14" s="10" t="s">
        <v>5</v>
      </c>
      <c r="C14" s="82">
        <v>3605</v>
      </c>
      <c r="D14" s="82"/>
      <c r="E14" s="82"/>
      <c r="F14" s="82"/>
      <c r="G14" s="9"/>
      <c r="H14" s="9"/>
      <c r="I14" s="51">
        <f t="shared" si="1"/>
        <v>3605</v>
      </c>
      <c r="J14" s="50"/>
    </row>
    <row r="15" spans="1:10" x14ac:dyDescent="0.25">
      <c r="A15" s="7">
        <v>54107</v>
      </c>
      <c r="B15" s="10" t="s">
        <v>52</v>
      </c>
      <c r="C15" s="82">
        <v>300</v>
      </c>
      <c r="D15" s="82"/>
      <c r="E15" s="82"/>
      <c r="F15" s="82"/>
      <c r="G15" s="9"/>
      <c r="H15" s="9"/>
      <c r="I15" s="51">
        <f t="shared" si="1"/>
        <v>300</v>
      </c>
      <c r="J15" s="50"/>
    </row>
    <row r="16" spans="1:10" x14ac:dyDescent="0.25">
      <c r="A16" s="7">
        <v>54108</v>
      </c>
      <c r="B16" s="10" t="s">
        <v>47</v>
      </c>
      <c r="C16" s="82">
        <v>200</v>
      </c>
      <c r="D16" s="82"/>
      <c r="E16" s="82"/>
      <c r="F16" s="82"/>
      <c r="G16" s="9"/>
      <c r="H16" s="9"/>
      <c r="I16" s="51">
        <f t="shared" si="1"/>
        <v>200</v>
      </c>
      <c r="J16" s="46"/>
    </row>
    <row r="17" spans="1:10" x14ac:dyDescent="0.25">
      <c r="A17" s="7">
        <v>54109</v>
      </c>
      <c r="B17" s="10" t="s">
        <v>6</v>
      </c>
      <c r="C17" s="82">
        <v>1500</v>
      </c>
      <c r="D17" s="82"/>
      <c r="E17" s="82"/>
      <c r="F17" s="82"/>
      <c r="G17" s="9"/>
      <c r="H17" s="9"/>
      <c r="I17" s="51">
        <f t="shared" si="1"/>
        <v>1500</v>
      </c>
      <c r="J17" s="46"/>
    </row>
    <row r="18" spans="1:10" x14ac:dyDescent="0.25">
      <c r="A18" s="7">
        <v>54110</v>
      </c>
      <c r="B18" s="10" t="s">
        <v>7</v>
      </c>
      <c r="C18" s="82">
        <v>5000</v>
      </c>
      <c r="D18" s="82"/>
      <c r="E18" s="82"/>
      <c r="F18" s="82"/>
      <c r="G18" s="9"/>
      <c r="H18" s="9"/>
      <c r="I18" s="51">
        <f t="shared" si="1"/>
        <v>5000</v>
      </c>
      <c r="J18" s="46"/>
    </row>
    <row r="19" spans="1:10" x14ac:dyDescent="0.25">
      <c r="A19" s="7">
        <v>54114</v>
      </c>
      <c r="B19" s="10" t="s">
        <v>8</v>
      </c>
      <c r="C19" s="82">
        <v>585</v>
      </c>
      <c r="D19" s="82"/>
      <c r="E19" s="82"/>
      <c r="F19" s="82"/>
      <c r="G19" s="9"/>
      <c r="H19" s="9"/>
      <c r="I19" s="51">
        <f t="shared" si="1"/>
        <v>585</v>
      </c>
      <c r="J19" s="46"/>
    </row>
    <row r="20" spans="1:10" x14ac:dyDescent="0.25">
      <c r="A20" s="7">
        <v>54115</v>
      </c>
      <c r="B20" s="10" t="s">
        <v>9</v>
      </c>
      <c r="C20" s="82"/>
      <c r="D20" s="82"/>
      <c r="E20" s="82">
        <v>6000</v>
      </c>
      <c r="F20" s="82"/>
      <c r="G20" s="9"/>
      <c r="H20" s="9"/>
      <c r="I20" s="51">
        <f t="shared" si="1"/>
        <v>6000</v>
      </c>
      <c r="J20" s="50"/>
    </row>
    <row r="21" spans="1:10" ht="27.75" customHeight="1" x14ac:dyDescent="0.25">
      <c r="A21" s="7">
        <v>54116</v>
      </c>
      <c r="B21" s="10" t="s">
        <v>10</v>
      </c>
      <c r="C21" s="120">
        <v>2605</v>
      </c>
      <c r="D21" s="82"/>
      <c r="E21" s="82"/>
      <c r="F21" s="82"/>
      <c r="G21" s="9"/>
      <c r="H21" s="9"/>
      <c r="I21" s="119">
        <f t="shared" si="1"/>
        <v>2605</v>
      </c>
      <c r="J21" s="124" t="s">
        <v>79</v>
      </c>
    </row>
    <row r="22" spans="1:10" x14ac:dyDescent="0.25">
      <c r="A22" s="7">
        <v>54118</v>
      </c>
      <c r="B22" s="10" t="s">
        <v>48</v>
      </c>
      <c r="C22" s="82"/>
      <c r="D22" s="82"/>
      <c r="E22" s="82"/>
      <c r="F22" s="82"/>
      <c r="G22" s="9"/>
      <c r="H22" s="9"/>
      <c r="I22" s="51">
        <f t="shared" si="1"/>
        <v>0</v>
      </c>
      <c r="J22" s="46"/>
    </row>
    <row r="23" spans="1:10" x14ac:dyDescent="0.25">
      <c r="A23" s="7">
        <v>54119</v>
      </c>
      <c r="B23" s="10" t="s">
        <v>40</v>
      </c>
      <c r="C23" s="82"/>
      <c r="D23" s="82"/>
      <c r="E23" s="82"/>
      <c r="F23" s="82"/>
      <c r="G23" s="9"/>
      <c r="H23" s="9"/>
      <c r="I23" s="51">
        <f t="shared" si="1"/>
        <v>0</v>
      </c>
      <c r="J23" s="46"/>
    </row>
    <row r="24" spans="1:10" x14ac:dyDescent="0.25">
      <c r="A24" s="7">
        <v>54199</v>
      </c>
      <c r="B24" s="10" t="s">
        <v>11</v>
      </c>
      <c r="C24" s="82">
        <f>5000+907-3</f>
        <v>5904</v>
      </c>
      <c r="D24" s="82">
        <v>2536</v>
      </c>
      <c r="E24" s="82">
        <v>2400</v>
      </c>
      <c r="F24" s="82"/>
      <c r="G24" s="9"/>
      <c r="H24" s="9"/>
      <c r="I24" s="80">
        <f t="shared" si="1"/>
        <v>10840</v>
      </c>
      <c r="J24" s="47"/>
    </row>
    <row r="25" spans="1:10" x14ac:dyDescent="0.25">
      <c r="A25" s="40">
        <v>542</v>
      </c>
      <c r="B25" s="41" t="s">
        <v>12</v>
      </c>
      <c r="C25" s="100">
        <f>SUM(C26:C29)</f>
        <v>16200</v>
      </c>
      <c r="D25" s="100">
        <f t="shared" ref="D25:I25" si="2">SUM(D26:D29)</f>
        <v>0</v>
      </c>
      <c r="E25" s="100">
        <f t="shared" si="2"/>
        <v>27325</v>
      </c>
      <c r="F25" s="100">
        <f t="shared" si="2"/>
        <v>0</v>
      </c>
      <c r="G25" s="100">
        <f t="shared" si="2"/>
        <v>0</v>
      </c>
      <c r="H25" s="100">
        <f t="shared" si="2"/>
        <v>0</v>
      </c>
      <c r="I25" s="103">
        <f t="shared" si="2"/>
        <v>43525</v>
      </c>
      <c r="J25" s="46"/>
    </row>
    <row r="26" spans="1:10" x14ac:dyDescent="0.25">
      <c r="A26" s="7">
        <v>54201</v>
      </c>
      <c r="B26" s="10" t="s">
        <v>13</v>
      </c>
      <c r="C26" s="82">
        <v>16200</v>
      </c>
      <c r="D26" s="82"/>
      <c r="E26" s="82"/>
      <c r="F26" s="82"/>
      <c r="G26" s="9"/>
      <c r="H26" s="9"/>
      <c r="I26" s="51">
        <f>+C26+D26+E26+F26+G26+H26</f>
        <v>16200</v>
      </c>
      <c r="J26" s="46"/>
    </row>
    <row r="27" spans="1:10" x14ac:dyDescent="0.25">
      <c r="A27" s="7">
        <v>54202</v>
      </c>
      <c r="B27" s="10" t="s">
        <v>41</v>
      </c>
      <c r="C27" s="82"/>
      <c r="D27" s="82"/>
      <c r="E27" s="82"/>
      <c r="F27" s="82"/>
      <c r="G27" s="9"/>
      <c r="H27" s="9"/>
      <c r="I27" s="51">
        <f t="shared" ref="I27:I29" si="3">+C27+D27+E27+F27+G27+H27</f>
        <v>0</v>
      </c>
      <c r="J27" s="46"/>
    </row>
    <row r="28" spans="1:10" x14ac:dyDescent="0.25">
      <c r="A28" s="7">
        <v>54203</v>
      </c>
      <c r="B28" s="10" t="s">
        <v>14</v>
      </c>
      <c r="C28" s="82"/>
      <c r="D28" s="82"/>
      <c r="E28" s="82">
        <v>27325</v>
      </c>
      <c r="F28" s="82"/>
      <c r="G28" s="9"/>
      <c r="H28" s="9"/>
      <c r="I28" s="51">
        <f t="shared" si="3"/>
        <v>27325</v>
      </c>
      <c r="J28" s="46"/>
    </row>
    <row r="29" spans="1:10" x14ac:dyDescent="0.25">
      <c r="A29" s="7">
        <v>54204</v>
      </c>
      <c r="B29" s="10" t="s">
        <v>49</v>
      </c>
      <c r="C29" s="82"/>
      <c r="D29" s="82"/>
      <c r="E29" s="82"/>
      <c r="F29" s="82"/>
      <c r="G29" s="9"/>
      <c r="H29" s="9"/>
      <c r="I29" s="51">
        <f t="shared" si="3"/>
        <v>0</v>
      </c>
      <c r="J29" s="46"/>
    </row>
    <row r="30" spans="1:10" ht="17.25" customHeight="1" x14ac:dyDescent="0.25">
      <c r="A30" s="40">
        <v>543</v>
      </c>
      <c r="B30" s="42" t="s">
        <v>15</v>
      </c>
      <c r="C30" s="101">
        <f>SUM(C31:C41)</f>
        <v>112564</v>
      </c>
      <c r="D30" s="101">
        <f t="shared" ref="D30:I30" si="4">SUM(D31:D41)</f>
        <v>2536</v>
      </c>
      <c r="E30" s="101">
        <f t="shared" si="4"/>
        <v>11175</v>
      </c>
      <c r="F30" s="101">
        <f t="shared" si="4"/>
        <v>0</v>
      </c>
      <c r="G30" s="101">
        <f t="shared" si="4"/>
        <v>0</v>
      </c>
      <c r="H30" s="101">
        <f t="shared" si="4"/>
        <v>35215</v>
      </c>
      <c r="I30" s="104">
        <f t="shared" si="4"/>
        <v>161490</v>
      </c>
      <c r="J30" s="46"/>
    </row>
    <row r="31" spans="1:10" ht="22.5" customHeight="1" x14ac:dyDescent="0.25">
      <c r="A31" s="7">
        <v>54301</v>
      </c>
      <c r="B31" s="12" t="s">
        <v>16</v>
      </c>
      <c r="C31" s="85">
        <f>1200+500</f>
        <v>1700</v>
      </c>
      <c r="D31" s="85"/>
      <c r="E31" s="85">
        <v>1500</v>
      </c>
      <c r="F31" s="85"/>
      <c r="G31" s="9"/>
      <c r="H31" s="9"/>
      <c r="I31" s="51">
        <f>+C31+D31+E31+F31+G31+H31</f>
        <v>3200</v>
      </c>
      <c r="J31" s="50"/>
    </row>
    <row r="32" spans="1:10" x14ac:dyDescent="0.25">
      <c r="A32" s="7">
        <v>54302</v>
      </c>
      <c r="B32" s="10" t="s">
        <v>17</v>
      </c>
      <c r="C32" s="82">
        <v>4800</v>
      </c>
      <c r="D32" s="82"/>
      <c r="E32" s="82"/>
      <c r="F32" s="82"/>
      <c r="G32" s="9"/>
      <c r="H32" s="9"/>
      <c r="I32" s="51">
        <f t="shared" ref="I32:I41" si="5">+C32+D32+E32+F32+G32+H32</f>
        <v>4800</v>
      </c>
      <c r="J32" s="46"/>
    </row>
    <row r="33" spans="1:10" ht="25.5" customHeight="1" x14ac:dyDescent="0.25">
      <c r="A33" s="7">
        <v>54303</v>
      </c>
      <c r="B33" s="12" t="s">
        <v>18</v>
      </c>
      <c r="C33" s="85">
        <v>2445</v>
      </c>
      <c r="D33" s="85"/>
      <c r="E33" s="85"/>
      <c r="F33" s="85"/>
      <c r="G33" s="9"/>
      <c r="H33" s="9"/>
      <c r="I33" s="51">
        <f t="shared" si="5"/>
        <v>2445</v>
      </c>
      <c r="J33" s="46"/>
    </row>
    <row r="34" spans="1:10" ht="25.5" customHeight="1" x14ac:dyDescent="0.25">
      <c r="A34" s="7">
        <v>54304</v>
      </c>
      <c r="B34" s="12" t="s">
        <v>50</v>
      </c>
      <c r="C34" s="85"/>
      <c r="D34" s="85"/>
      <c r="E34" s="85"/>
      <c r="F34" s="85"/>
      <c r="G34" s="9"/>
      <c r="H34" s="9"/>
      <c r="I34" s="51">
        <f t="shared" si="5"/>
        <v>0</v>
      </c>
      <c r="J34" s="46"/>
    </row>
    <row r="35" spans="1:10" x14ac:dyDescent="0.25">
      <c r="A35" s="7">
        <v>54305</v>
      </c>
      <c r="B35" s="10" t="s">
        <v>19</v>
      </c>
      <c r="C35" s="82"/>
      <c r="D35" s="82"/>
      <c r="E35" s="82"/>
      <c r="F35" s="82"/>
      <c r="G35" s="9"/>
      <c r="H35" s="9"/>
      <c r="I35" s="51">
        <f t="shared" si="5"/>
        <v>0</v>
      </c>
      <c r="J35" s="46"/>
    </row>
    <row r="36" spans="1:10" x14ac:dyDescent="0.25">
      <c r="A36" s="7">
        <v>54306</v>
      </c>
      <c r="B36" s="10" t="s">
        <v>20</v>
      </c>
      <c r="C36" s="82">
        <f>720+7200</f>
        <v>7920</v>
      </c>
      <c r="D36" s="82"/>
      <c r="E36" s="82"/>
      <c r="F36" s="82"/>
      <c r="G36" s="9"/>
      <c r="H36" s="9"/>
      <c r="I36" s="51">
        <f t="shared" si="5"/>
        <v>7920</v>
      </c>
      <c r="J36" s="50"/>
    </row>
    <row r="37" spans="1:10" x14ac:dyDescent="0.25">
      <c r="A37" s="7">
        <v>54310</v>
      </c>
      <c r="B37" s="10" t="s">
        <v>21</v>
      </c>
      <c r="C37" s="82">
        <v>1800</v>
      </c>
      <c r="D37" s="82"/>
      <c r="E37" s="82"/>
      <c r="F37" s="82"/>
      <c r="G37" s="54"/>
      <c r="H37" s="54">
        <v>19215</v>
      </c>
      <c r="I37" s="51">
        <f t="shared" si="5"/>
        <v>21015</v>
      </c>
      <c r="J37" s="50"/>
    </row>
    <row r="38" spans="1:10" ht="27" customHeight="1" x14ac:dyDescent="0.25">
      <c r="A38" s="7">
        <v>54313</v>
      </c>
      <c r="B38" s="12" t="s">
        <v>22</v>
      </c>
      <c r="C38" s="85"/>
      <c r="D38" s="85"/>
      <c r="E38" s="85"/>
      <c r="F38" s="85"/>
      <c r="G38" s="9"/>
      <c r="H38" s="9">
        <v>15000</v>
      </c>
      <c r="I38" s="51">
        <f t="shared" si="5"/>
        <v>15000</v>
      </c>
      <c r="J38" s="50"/>
    </row>
    <row r="39" spans="1:10" ht="27" customHeight="1" x14ac:dyDescent="0.25">
      <c r="A39" s="7">
        <v>54316</v>
      </c>
      <c r="B39" s="12" t="s">
        <v>51</v>
      </c>
      <c r="C39" s="85"/>
      <c r="D39" s="85"/>
      <c r="E39" s="85"/>
      <c r="F39" s="85"/>
      <c r="G39" s="9"/>
      <c r="H39" s="9"/>
      <c r="I39" s="51">
        <f t="shared" si="5"/>
        <v>0</v>
      </c>
      <c r="J39" s="46"/>
    </row>
    <row r="40" spans="1:10" ht="16.5" customHeight="1" x14ac:dyDescent="0.25">
      <c r="A40" s="7">
        <v>54317</v>
      </c>
      <c r="B40" s="12" t="s">
        <v>23</v>
      </c>
      <c r="C40" s="85">
        <v>90700</v>
      </c>
      <c r="D40" s="85">
        <v>0</v>
      </c>
      <c r="E40" s="85"/>
      <c r="F40" s="85"/>
      <c r="G40" s="9"/>
      <c r="H40" s="9"/>
      <c r="I40" s="51">
        <f t="shared" si="5"/>
        <v>90700</v>
      </c>
      <c r="J40" s="46"/>
    </row>
    <row r="41" spans="1:10" ht="16.5" customHeight="1" x14ac:dyDescent="0.25">
      <c r="A41" s="7">
        <v>54399</v>
      </c>
      <c r="B41" s="12" t="s">
        <v>15</v>
      </c>
      <c r="C41" s="85">
        <f>1000+2200-1</f>
        <v>3199</v>
      </c>
      <c r="D41" s="85">
        <v>2536</v>
      </c>
      <c r="E41" s="85">
        <v>9675</v>
      </c>
      <c r="F41" s="85"/>
      <c r="G41" s="9"/>
      <c r="H41" s="9">
        <v>1000</v>
      </c>
      <c r="I41" s="80">
        <f t="shared" si="5"/>
        <v>16410</v>
      </c>
      <c r="J41" s="50"/>
    </row>
    <row r="42" spans="1:10" x14ac:dyDescent="0.25">
      <c r="A42" s="40">
        <v>544</v>
      </c>
      <c r="B42" s="41" t="s">
        <v>24</v>
      </c>
      <c r="C42" s="83">
        <f>SUM(C43:C45)</f>
        <v>0</v>
      </c>
      <c r="D42" s="83">
        <f t="shared" ref="D42:I42" si="6">SUM(D43:D45)</f>
        <v>0</v>
      </c>
      <c r="E42" s="83">
        <f t="shared" si="6"/>
        <v>0</v>
      </c>
      <c r="F42" s="83">
        <f t="shared" si="6"/>
        <v>0</v>
      </c>
      <c r="G42" s="83">
        <f t="shared" si="6"/>
        <v>0</v>
      </c>
      <c r="H42" s="83">
        <f t="shared" si="6"/>
        <v>1150</v>
      </c>
      <c r="I42" s="105">
        <f t="shared" si="6"/>
        <v>1150</v>
      </c>
      <c r="J42" s="46"/>
    </row>
    <row r="43" spans="1:10" x14ac:dyDescent="0.25">
      <c r="A43" s="7">
        <v>54402</v>
      </c>
      <c r="B43" s="10" t="s">
        <v>38</v>
      </c>
      <c r="C43" s="10"/>
      <c r="D43" s="10"/>
      <c r="E43" s="10"/>
      <c r="F43" s="10"/>
      <c r="G43" s="9"/>
      <c r="H43" s="9"/>
      <c r="I43" s="51">
        <f>+C43+D43+E43+F43+G43+H43</f>
        <v>0</v>
      </c>
      <c r="J43" s="50"/>
    </row>
    <row r="44" spans="1:10" x14ac:dyDescent="0.25">
      <c r="A44" s="7">
        <v>54403</v>
      </c>
      <c r="B44" s="8" t="s">
        <v>25</v>
      </c>
      <c r="C44" s="8"/>
      <c r="D44" s="8"/>
      <c r="E44" s="8"/>
      <c r="F44" s="8"/>
      <c r="G44" s="9"/>
      <c r="H44" s="9">
        <v>1150</v>
      </c>
      <c r="I44" s="51">
        <f t="shared" ref="I44:I45" si="7">+C44+D44+E44+F44+G44+H44</f>
        <v>1150</v>
      </c>
      <c r="J44" s="46"/>
    </row>
    <row r="45" spans="1:10" x14ac:dyDescent="0.25">
      <c r="A45" s="7">
        <v>54404</v>
      </c>
      <c r="B45" s="8" t="s">
        <v>39</v>
      </c>
      <c r="C45" s="8"/>
      <c r="D45" s="8"/>
      <c r="E45" s="8"/>
      <c r="F45" s="8"/>
      <c r="G45" s="9"/>
      <c r="H45" s="9"/>
      <c r="I45" s="51">
        <f t="shared" si="7"/>
        <v>0</v>
      </c>
      <c r="J45" s="50"/>
    </row>
    <row r="46" spans="1:10" ht="15" customHeight="1" x14ac:dyDescent="0.25">
      <c r="A46" s="40">
        <v>545</v>
      </c>
      <c r="B46" s="43" t="s">
        <v>26</v>
      </c>
      <c r="C46" s="87">
        <f>SUM(C47:C49)</f>
        <v>0</v>
      </c>
      <c r="D46" s="87">
        <f t="shared" ref="D46:I46" si="8">SUM(D47:D49)</f>
        <v>0</v>
      </c>
      <c r="E46" s="87">
        <f t="shared" si="8"/>
        <v>0</v>
      </c>
      <c r="F46" s="87">
        <f t="shared" si="8"/>
        <v>0</v>
      </c>
      <c r="G46" s="87">
        <f t="shared" si="8"/>
        <v>0</v>
      </c>
      <c r="H46" s="87">
        <f t="shared" si="8"/>
        <v>1000</v>
      </c>
      <c r="I46" s="106">
        <f t="shared" si="8"/>
        <v>1000</v>
      </c>
      <c r="J46" s="46"/>
    </row>
    <row r="47" spans="1:10" x14ac:dyDescent="0.25">
      <c r="A47" s="7">
        <v>54505</v>
      </c>
      <c r="B47" s="8" t="s">
        <v>27</v>
      </c>
      <c r="C47" s="8"/>
      <c r="D47" s="8"/>
      <c r="E47" s="8"/>
      <c r="F47" s="8"/>
      <c r="G47" s="9"/>
      <c r="H47" s="9"/>
      <c r="I47" s="51">
        <f>+C47+D47+E47+F47+G47+H47</f>
        <v>0</v>
      </c>
      <c r="J47" s="50"/>
    </row>
    <row r="48" spans="1:10" x14ac:dyDescent="0.25">
      <c r="A48" s="7">
        <v>54507</v>
      </c>
      <c r="B48" s="8" t="s">
        <v>28</v>
      </c>
      <c r="C48" s="8"/>
      <c r="D48" s="8"/>
      <c r="E48" s="8"/>
      <c r="F48" s="8"/>
      <c r="G48" s="9"/>
      <c r="H48" s="9"/>
      <c r="I48" s="51">
        <f t="shared" ref="I48:I49" si="9">+C48+D48+E48+F48+G48+H48</f>
        <v>0</v>
      </c>
      <c r="J48" s="46"/>
    </row>
    <row r="49" spans="1:13" ht="26.25" x14ac:dyDescent="0.25">
      <c r="A49" s="7">
        <v>54599</v>
      </c>
      <c r="B49" s="13" t="s">
        <v>29</v>
      </c>
      <c r="C49" s="13"/>
      <c r="D49" s="13"/>
      <c r="E49" s="13"/>
      <c r="F49" s="13"/>
      <c r="G49" s="9"/>
      <c r="H49" s="9">
        <v>1000</v>
      </c>
      <c r="I49" s="51">
        <f t="shared" si="9"/>
        <v>1000</v>
      </c>
      <c r="J49" s="50"/>
    </row>
    <row r="50" spans="1:13" x14ac:dyDescent="0.25">
      <c r="A50" s="11"/>
      <c r="B50" s="14" t="s">
        <v>34</v>
      </c>
      <c r="C50" s="102">
        <f>+C11+C25+C30+C42+C46</f>
        <v>152963</v>
      </c>
      <c r="D50" s="102">
        <f t="shared" ref="D50:I50" si="10">+D11+D25+D30+D42+D46</f>
        <v>7517</v>
      </c>
      <c r="E50" s="102">
        <f t="shared" si="10"/>
        <v>46900</v>
      </c>
      <c r="F50" s="102">
        <f t="shared" si="10"/>
        <v>0</v>
      </c>
      <c r="G50" s="102">
        <f t="shared" si="10"/>
        <v>0</v>
      </c>
      <c r="H50" s="102">
        <f t="shared" si="10"/>
        <v>37365</v>
      </c>
      <c r="I50" s="107">
        <f t="shared" si="10"/>
        <v>244745</v>
      </c>
    </row>
    <row r="51" spans="1:13" x14ac:dyDescent="0.25">
      <c r="A51" s="6">
        <v>55</v>
      </c>
      <c r="B51" s="15" t="s">
        <v>30</v>
      </c>
      <c r="C51" s="15"/>
      <c r="D51" s="15"/>
      <c r="E51" s="15"/>
      <c r="F51" s="15"/>
      <c r="G51" s="9"/>
      <c r="H51" s="9"/>
      <c r="I51" s="51"/>
      <c r="J51" s="46"/>
      <c r="K51" s="46"/>
      <c r="M51" t="s">
        <v>57</v>
      </c>
    </row>
    <row r="52" spans="1:13" ht="16.5" customHeight="1" x14ac:dyDescent="0.25">
      <c r="A52" s="44">
        <v>556</v>
      </c>
      <c r="B52" s="45" t="s">
        <v>35</v>
      </c>
      <c r="C52" s="91">
        <f>SUM(C53:C56)</f>
        <v>5370</v>
      </c>
      <c r="D52" s="91">
        <f t="shared" ref="D52:I52" si="11">SUM(D53:D56)</f>
        <v>60000</v>
      </c>
      <c r="E52" s="91">
        <f t="shared" si="11"/>
        <v>0</v>
      </c>
      <c r="F52" s="91">
        <f t="shared" si="11"/>
        <v>0</v>
      </c>
      <c r="G52" s="91">
        <f t="shared" si="11"/>
        <v>0</v>
      </c>
      <c r="H52" s="91">
        <f t="shared" si="11"/>
        <v>0</v>
      </c>
      <c r="I52" s="108">
        <f t="shared" si="11"/>
        <v>65370</v>
      </c>
      <c r="J52" s="46"/>
    </row>
    <row r="53" spans="1:13" ht="15.75" customHeight="1" x14ac:dyDescent="0.25">
      <c r="A53" s="16">
        <v>55599</v>
      </c>
      <c r="B53" s="17" t="s">
        <v>43</v>
      </c>
      <c r="C53" s="17"/>
      <c r="D53" s="92"/>
      <c r="E53" s="17"/>
      <c r="F53" s="17"/>
      <c r="G53" s="9"/>
      <c r="H53" s="9"/>
      <c r="I53" s="51">
        <f>+C53+D53+E53+F53+G53+H53</f>
        <v>0</v>
      </c>
      <c r="J53" s="46"/>
    </row>
    <row r="54" spans="1:13" x14ac:dyDescent="0.25">
      <c r="A54" s="7">
        <v>55601</v>
      </c>
      <c r="B54" s="13" t="s">
        <v>36</v>
      </c>
      <c r="C54" s="13"/>
      <c r="D54" s="88">
        <v>4000</v>
      </c>
      <c r="E54" s="13"/>
      <c r="F54" s="13"/>
      <c r="G54" s="9"/>
      <c r="H54" s="9"/>
      <c r="I54" s="51">
        <f t="shared" ref="I54:I56" si="12">+C54+D54+E54+F54+G54+H54</f>
        <v>4000</v>
      </c>
      <c r="J54" s="48"/>
    </row>
    <row r="55" spans="1:13" x14ac:dyDescent="0.25">
      <c r="A55" s="7">
        <v>55602</v>
      </c>
      <c r="B55" s="13" t="s">
        <v>37</v>
      </c>
      <c r="C55" s="88">
        <f>250+5118+2</f>
        <v>5370</v>
      </c>
      <c r="D55" s="88">
        <f>56000</f>
        <v>56000</v>
      </c>
      <c r="E55" s="13"/>
      <c r="F55" s="13"/>
      <c r="G55" s="9"/>
      <c r="H55" s="9"/>
      <c r="I55" s="80">
        <f t="shared" si="12"/>
        <v>61370</v>
      </c>
      <c r="J55" s="46"/>
    </row>
    <row r="56" spans="1:13" x14ac:dyDescent="0.25">
      <c r="A56" s="7">
        <v>55603</v>
      </c>
      <c r="B56" s="13" t="s">
        <v>56</v>
      </c>
      <c r="C56" s="13"/>
      <c r="D56" s="88"/>
      <c r="E56" s="13"/>
      <c r="F56" s="13"/>
      <c r="G56" s="9"/>
      <c r="H56" s="9"/>
      <c r="I56" s="51">
        <f t="shared" si="12"/>
        <v>0</v>
      </c>
      <c r="J56" s="46"/>
    </row>
    <row r="57" spans="1:13" x14ac:dyDescent="0.25">
      <c r="A57" s="11"/>
      <c r="B57" s="14" t="s">
        <v>31</v>
      </c>
      <c r="C57" s="102">
        <f>+C52</f>
        <v>5370</v>
      </c>
      <c r="D57" s="102">
        <f t="shared" ref="D57:I57" si="13">+D52</f>
        <v>60000</v>
      </c>
      <c r="E57" s="102">
        <f t="shared" si="13"/>
        <v>0</v>
      </c>
      <c r="F57" s="102">
        <f t="shared" si="13"/>
        <v>0</v>
      </c>
      <c r="G57" s="102">
        <f t="shared" si="13"/>
        <v>0</v>
      </c>
      <c r="H57" s="102">
        <f t="shared" si="13"/>
        <v>0</v>
      </c>
      <c r="I57" s="107">
        <f t="shared" si="13"/>
        <v>65370</v>
      </c>
      <c r="J57" s="49"/>
    </row>
    <row r="58" spans="1:13" x14ac:dyDescent="0.25">
      <c r="A58" s="18">
        <v>61</v>
      </c>
      <c r="B58" s="19" t="s">
        <v>32</v>
      </c>
      <c r="C58" s="19"/>
      <c r="D58" s="19"/>
      <c r="E58" s="19"/>
      <c r="F58" s="19"/>
      <c r="G58" s="9"/>
      <c r="H58" s="9"/>
      <c r="I58" s="51"/>
      <c r="J58" s="46"/>
    </row>
    <row r="59" spans="1:13" x14ac:dyDescent="0.25">
      <c r="A59" s="20">
        <v>61101</v>
      </c>
      <c r="B59" s="21" t="s">
        <v>53</v>
      </c>
      <c r="C59" s="21"/>
      <c r="D59" s="21"/>
      <c r="E59" s="21"/>
      <c r="F59" s="21"/>
      <c r="G59" s="9"/>
      <c r="H59" s="9"/>
      <c r="I59" s="51"/>
      <c r="J59" s="46"/>
    </row>
    <row r="60" spans="1:13" x14ac:dyDescent="0.25">
      <c r="A60" s="20">
        <v>61102</v>
      </c>
      <c r="B60" s="21" t="s">
        <v>44</v>
      </c>
      <c r="C60" s="21"/>
      <c r="D60" s="21"/>
      <c r="E60" s="21"/>
      <c r="F60" s="21"/>
      <c r="G60" s="9"/>
      <c r="H60" s="9"/>
      <c r="I60" s="51"/>
      <c r="J60" s="46"/>
    </row>
    <row r="61" spans="1:13" x14ac:dyDescent="0.25">
      <c r="A61" s="20">
        <v>61104</v>
      </c>
      <c r="B61" s="21" t="s">
        <v>54</v>
      </c>
      <c r="C61" s="21"/>
      <c r="D61" s="21"/>
      <c r="E61" s="21"/>
      <c r="F61" s="21"/>
      <c r="G61" s="9"/>
      <c r="H61" s="9"/>
      <c r="I61" s="51"/>
      <c r="J61" s="46"/>
    </row>
    <row r="62" spans="1:13" x14ac:dyDescent="0.25">
      <c r="A62" s="20">
        <v>61199</v>
      </c>
      <c r="B62" s="21" t="s">
        <v>55</v>
      </c>
      <c r="C62" s="60"/>
      <c r="D62" s="60"/>
      <c r="E62" s="60"/>
      <c r="F62" s="60"/>
      <c r="G62" s="35"/>
      <c r="H62" s="35"/>
      <c r="I62" s="81"/>
      <c r="J62" s="46"/>
    </row>
    <row r="63" spans="1:13" x14ac:dyDescent="0.25">
      <c r="A63" s="20">
        <v>61403</v>
      </c>
      <c r="B63" s="21" t="s">
        <v>45</v>
      </c>
      <c r="C63" s="60"/>
      <c r="D63" s="60"/>
      <c r="E63" s="60"/>
      <c r="F63" s="60"/>
      <c r="G63" s="35"/>
      <c r="H63" s="35"/>
      <c r="I63" s="81"/>
      <c r="J63" s="46"/>
    </row>
    <row r="64" spans="1:13" x14ac:dyDescent="0.25">
      <c r="A64" s="38"/>
      <c r="B64" s="39" t="s">
        <v>33</v>
      </c>
      <c r="C64" s="96">
        <f>SUM(C59:C63)</f>
        <v>0</v>
      </c>
      <c r="D64" s="96">
        <f t="shared" ref="D64:I64" si="14">SUM(D59:D63)</f>
        <v>0</v>
      </c>
      <c r="E64" s="96">
        <f t="shared" si="14"/>
        <v>0</v>
      </c>
      <c r="F64" s="96">
        <f t="shared" si="14"/>
        <v>0</v>
      </c>
      <c r="G64" s="96">
        <f t="shared" si="14"/>
        <v>0</v>
      </c>
      <c r="H64" s="96">
        <f t="shared" si="14"/>
        <v>0</v>
      </c>
      <c r="I64" s="97">
        <f t="shared" si="14"/>
        <v>0</v>
      </c>
      <c r="J64" s="46"/>
    </row>
    <row r="65" spans="1:12" ht="15.75" thickBot="1" x14ac:dyDescent="0.3">
      <c r="A65" s="22"/>
      <c r="B65" s="23" t="s">
        <v>46</v>
      </c>
      <c r="C65" s="98">
        <f>+C50+C57+C64</f>
        <v>158333</v>
      </c>
      <c r="D65" s="98">
        <f t="shared" ref="D65:H65" si="15">+D50+D57+D64</f>
        <v>67517</v>
      </c>
      <c r="E65" s="98">
        <f t="shared" si="15"/>
        <v>46900</v>
      </c>
      <c r="F65" s="98">
        <f t="shared" si="15"/>
        <v>0</v>
      </c>
      <c r="G65" s="98">
        <f t="shared" si="15"/>
        <v>0</v>
      </c>
      <c r="H65" s="98">
        <f t="shared" si="15"/>
        <v>37365</v>
      </c>
      <c r="I65" s="99">
        <f>+I50+I57+I64</f>
        <v>310115</v>
      </c>
      <c r="J65" s="49"/>
      <c r="K65" s="1"/>
    </row>
    <row r="66" spans="1:12" x14ac:dyDescent="0.25">
      <c r="A66" s="26"/>
      <c r="B66" s="26"/>
      <c r="C66" s="113"/>
      <c r="D66" s="113"/>
      <c r="E66" s="113"/>
      <c r="F66" s="113"/>
      <c r="G66" s="115"/>
      <c r="H66" s="115"/>
      <c r="I66" s="118"/>
      <c r="J66" s="1"/>
    </row>
    <row r="67" spans="1:12" ht="15.75" x14ac:dyDescent="0.25">
      <c r="A67" s="32"/>
      <c r="B67" s="32"/>
      <c r="C67" s="114"/>
      <c r="D67" s="114"/>
      <c r="E67" s="114"/>
      <c r="F67" s="114"/>
      <c r="G67" s="114"/>
      <c r="H67" s="114"/>
      <c r="I67" s="25"/>
      <c r="J67" s="1"/>
    </row>
    <row r="68" spans="1:12" x14ac:dyDescent="0.25">
      <c r="A68" s="28"/>
      <c r="B68" s="29"/>
      <c r="C68" s="29"/>
      <c r="D68" s="29"/>
      <c r="E68" s="29"/>
      <c r="F68" s="29"/>
      <c r="G68" s="29"/>
      <c r="H68" s="29"/>
      <c r="I68" s="29"/>
      <c r="J68" s="1"/>
    </row>
    <row r="69" spans="1:12" x14ac:dyDescent="0.25">
      <c r="B69" s="36"/>
      <c r="C69" s="36"/>
      <c r="D69" s="36"/>
      <c r="E69" s="36"/>
      <c r="F69" s="36"/>
      <c r="G69" s="4"/>
      <c r="H69" s="4"/>
      <c r="I69" s="4"/>
      <c r="J69" s="1"/>
    </row>
    <row r="70" spans="1:12" x14ac:dyDescent="0.25">
      <c r="B70" s="36"/>
      <c r="C70" s="36"/>
      <c r="D70" s="36"/>
      <c r="E70" s="36"/>
      <c r="F70" s="36"/>
      <c r="G70" s="4"/>
      <c r="H70" s="4"/>
      <c r="I70" s="4"/>
      <c r="J70" s="1"/>
    </row>
    <row r="71" spans="1:12" x14ac:dyDescent="0.25">
      <c r="B71" s="36"/>
      <c r="C71" s="36"/>
      <c r="D71" s="36"/>
      <c r="E71" s="36"/>
      <c r="F71" s="36"/>
      <c r="G71" s="4"/>
      <c r="H71" s="4"/>
      <c r="I71" s="4"/>
      <c r="J71" s="1"/>
    </row>
    <row r="72" spans="1:12" ht="15.75" x14ac:dyDescent="0.25">
      <c r="A72" s="24"/>
      <c r="B72" s="37"/>
      <c r="C72" s="37"/>
      <c r="D72" s="37"/>
      <c r="E72" s="37"/>
      <c r="F72" s="37"/>
      <c r="G72" s="33"/>
      <c r="H72" s="33"/>
      <c r="I72" s="33"/>
    </row>
    <row r="73" spans="1:12" ht="13.5" customHeight="1" x14ac:dyDescent="0.25">
      <c r="A73" s="27"/>
      <c r="B73" s="27"/>
      <c r="C73" s="27"/>
      <c r="D73" s="27"/>
      <c r="E73" s="27"/>
      <c r="F73" s="27"/>
      <c r="G73" s="3"/>
      <c r="H73" s="3"/>
      <c r="I73" s="3"/>
      <c r="J73" s="1"/>
      <c r="K73" s="2"/>
    </row>
    <row r="74" spans="1:12" ht="24.75" customHeight="1" x14ac:dyDescent="0.25">
      <c r="A74" s="127"/>
      <c r="B74" s="128"/>
      <c r="C74" s="128"/>
      <c r="D74" s="128"/>
      <c r="E74" s="128"/>
      <c r="F74" s="128"/>
      <c r="G74" s="128"/>
      <c r="H74" s="128"/>
      <c r="I74" s="128"/>
      <c r="L74" s="1"/>
    </row>
    <row r="75" spans="1:12" x14ac:dyDescent="0.25">
      <c r="B75" s="36"/>
      <c r="C75" s="36"/>
      <c r="D75" s="36"/>
      <c r="E75" s="36"/>
      <c r="F75" s="36"/>
      <c r="G75" s="4"/>
      <c r="H75" s="4"/>
      <c r="I75" s="4"/>
    </row>
    <row r="76" spans="1:12" x14ac:dyDescent="0.25">
      <c r="B76" s="36"/>
      <c r="C76" s="36"/>
      <c r="D76" s="36"/>
      <c r="E76" s="36"/>
      <c r="F76" s="36"/>
      <c r="G76" s="4"/>
      <c r="H76" s="4"/>
      <c r="I76" s="4"/>
    </row>
    <row r="77" spans="1:12" x14ac:dyDescent="0.25">
      <c r="B77" s="36"/>
      <c r="C77" s="36"/>
      <c r="D77" s="36"/>
      <c r="E77" s="36"/>
      <c r="F77" s="36"/>
      <c r="G77" s="4"/>
      <c r="H77" s="4"/>
      <c r="I77" s="4"/>
    </row>
    <row r="78" spans="1:12" ht="15.75" x14ac:dyDescent="0.25">
      <c r="A78" s="24"/>
      <c r="B78" s="37"/>
      <c r="C78" s="37"/>
      <c r="D78" s="37"/>
      <c r="E78" s="37"/>
      <c r="F78" s="37"/>
      <c r="G78" s="33"/>
      <c r="H78" s="33"/>
      <c r="I78" s="33"/>
    </row>
    <row r="79" spans="1:12" ht="15.75" x14ac:dyDescent="0.25">
      <c r="B79" s="30"/>
      <c r="C79" s="30"/>
      <c r="D79" s="30"/>
      <c r="E79" s="30"/>
      <c r="F79" s="30"/>
      <c r="G79" s="31"/>
      <c r="H79" s="31"/>
      <c r="I79" s="31"/>
    </row>
  </sheetData>
  <mergeCells count="6">
    <mergeCell ref="A4:B4"/>
    <mergeCell ref="A5:B5"/>
    <mergeCell ref="A74:I74"/>
    <mergeCell ref="A6:C6"/>
    <mergeCell ref="A7:C7"/>
    <mergeCell ref="A8:I8"/>
  </mergeCells>
  <pageMargins left="0.55118110236220474" right="0.23622047244094491" top="0.74803149606299213" bottom="0.74803149606299213" header="0.31496062992125984" footer="0.31496062992125984"/>
  <pageSetup scale="5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79"/>
  <sheetViews>
    <sheetView tabSelected="1" workbookViewId="0">
      <selection activeCell="J11" sqref="J11"/>
    </sheetView>
  </sheetViews>
  <sheetFormatPr baseColWidth="10" defaultRowHeight="15" x14ac:dyDescent="0.25"/>
  <cols>
    <col min="1" max="1" width="10.28515625" customWidth="1"/>
    <col min="2" max="2" width="35.85546875" customWidth="1"/>
    <col min="3" max="3" width="15.85546875" customWidth="1"/>
    <col min="4" max="5" width="13.7109375" customWidth="1"/>
    <col min="6" max="8" width="14" customWidth="1"/>
    <col min="9" max="9" width="13.5703125" bestFit="1" customWidth="1"/>
  </cols>
  <sheetData>
    <row r="4" spans="1:9" x14ac:dyDescent="0.25">
      <c r="A4" s="125" t="s">
        <v>0</v>
      </c>
      <c r="B4" s="125"/>
      <c r="C4" s="57"/>
      <c r="D4" s="57"/>
      <c r="E4" s="57"/>
      <c r="F4" s="5"/>
      <c r="G4" s="5"/>
      <c r="H4" s="5"/>
    </row>
    <row r="5" spans="1:9" x14ac:dyDescent="0.25">
      <c r="A5" s="126" t="s">
        <v>42</v>
      </c>
      <c r="B5" s="126"/>
      <c r="C5" s="58"/>
      <c r="D5" s="58"/>
      <c r="E5" s="58"/>
      <c r="F5" s="5"/>
      <c r="G5" s="5"/>
      <c r="H5" s="5"/>
    </row>
    <row r="6" spans="1:9" x14ac:dyDescent="0.25">
      <c r="A6" s="126" t="s">
        <v>61</v>
      </c>
      <c r="B6" s="126"/>
      <c r="C6" s="126"/>
      <c r="D6" s="58"/>
      <c r="E6" s="58"/>
      <c r="F6" s="58"/>
      <c r="G6" s="58"/>
      <c r="H6" s="5"/>
    </row>
    <row r="7" spans="1:9" ht="15.75" thickBot="1" x14ac:dyDescent="0.3">
      <c r="A7" s="129" t="s">
        <v>72</v>
      </c>
      <c r="B7" s="129"/>
      <c r="C7" s="129"/>
      <c r="D7" s="58"/>
      <c r="E7" s="58"/>
      <c r="F7" s="58"/>
      <c r="G7" s="58"/>
      <c r="H7" s="5"/>
    </row>
    <row r="8" spans="1:9" ht="15.75" customHeight="1" thickBot="1" x14ac:dyDescent="0.3">
      <c r="A8" s="130" t="s">
        <v>81</v>
      </c>
      <c r="B8" s="131"/>
      <c r="C8" s="131"/>
      <c r="D8" s="131"/>
      <c r="E8" s="131"/>
      <c r="F8" s="131"/>
      <c r="G8" s="132"/>
      <c r="H8" s="133"/>
    </row>
    <row r="9" spans="1:9" ht="63.75" x14ac:dyDescent="0.25">
      <c r="A9" s="65" t="s">
        <v>63</v>
      </c>
      <c r="B9" s="66" t="s">
        <v>64</v>
      </c>
      <c r="C9" s="62" t="s">
        <v>75</v>
      </c>
      <c r="D9" s="62" t="s">
        <v>76</v>
      </c>
      <c r="E9" s="62" t="s">
        <v>73</v>
      </c>
      <c r="F9" s="62" t="s">
        <v>74</v>
      </c>
      <c r="G9" s="62" t="s">
        <v>77</v>
      </c>
      <c r="H9" s="64" t="s">
        <v>46</v>
      </c>
    </row>
    <row r="10" spans="1:9" x14ac:dyDescent="0.25">
      <c r="A10" s="6">
        <v>54</v>
      </c>
      <c r="B10" s="59" t="s">
        <v>1</v>
      </c>
      <c r="C10" s="59"/>
      <c r="D10" s="59"/>
      <c r="E10" s="59"/>
      <c r="F10" s="9"/>
      <c r="G10" s="9"/>
      <c r="H10" s="51"/>
    </row>
    <row r="11" spans="1:9" x14ac:dyDescent="0.25">
      <c r="A11" s="40">
        <v>541</v>
      </c>
      <c r="B11" s="41" t="s">
        <v>2</v>
      </c>
      <c r="C11" s="83">
        <f>SUM(C12:C24)</f>
        <v>1015</v>
      </c>
      <c r="D11" s="83">
        <f t="shared" ref="D11:G11" si="0">SUM(D12:D24)</f>
        <v>0</v>
      </c>
      <c r="E11" s="83">
        <f t="shared" si="0"/>
        <v>0</v>
      </c>
      <c r="F11" s="83">
        <f t="shared" si="0"/>
        <v>0</v>
      </c>
      <c r="G11" s="83">
        <f t="shared" si="0"/>
        <v>750</v>
      </c>
      <c r="H11" s="83">
        <f>+C11+D11+E11+F11+G11</f>
        <v>1765</v>
      </c>
    </row>
    <row r="12" spans="1:9" x14ac:dyDescent="0.25">
      <c r="A12" s="7">
        <v>54101</v>
      </c>
      <c r="B12" s="10" t="s">
        <v>3</v>
      </c>
      <c r="C12" s="82"/>
      <c r="D12" s="82"/>
      <c r="E12" s="82"/>
      <c r="F12" s="9"/>
      <c r="G12" s="9"/>
      <c r="H12" s="51">
        <f>+C12+D12+E12+F12+G12</f>
        <v>0</v>
      </c>
      <c r="I12" s="1"/>
    </row>
    <row r="13" spans="1:9" x14ac:dyDescent="0.25">
      <c r="A13" s="7">
        <v>54104</v>
      </c>
      <c r="B13" s="10" t="s">
        <v>4</v>
      </c>
      <c r="C13" s="82"/>
      <c r="D13" s="82"/>
      <c r="E13" s="82"/>
      <c r="F13" s="9"/>
      <c r="G13" s="9"/>
      <c r="H13" s="51">
        <f t="shared" ref="H13:H24" si="1">+C13+D13+E13+F13+G13</f>
        <v>0</v>
      </c>
      <c r="I13" s="50"/>
    </row>
    <row r="14" spans="1:9" x14ac:dyDescent="0.25">
      <c r="A14" s="7">
        <v>54105</v>
      </c>
      <c r="B14" s="10" t="s">
        <v>5</v>
      </c>
      <c r="C14" s="82"/>
      <c r="D14" s="82"/>
      <c r="E14" s="82"/>
      <c r="F14" s="9"/>
      <c r="G14" s="9"/>
      <c r="H14" s="51">
        <f t="shared" si="1"/>
        <v>0</v>
      </c>
      <c r="I14" s="50"/>
    </row>
    <row r="15" spans="1:9" x14ac:dyDescent="0.25">
      <c r="A15" s="7">
        <v>54107</v>
      </c>
      <c r="B15" s="10" t="s">
        <v>52</v>
      </c>
      <c r="C15" s="82"/>
      <c r="D15" s="82"/>
      <c r="E15" s="82"/>
      <c r="F15" s="9"/>
      <c r="G15" s="9"/>
      <c r="H15" s="51">
        <f t="shared" si="1"/>
        <v>0</v>
      </c>
      <c r="I15" s="50"/>
    </row>
    <row r="16" spans="1:9" x14ac:dyDescent="0.25">
      <c r="A16" s="7">
        <v>54108</v>
      </c>
      <c r="B16" s="10" t="s">
        <v>47</v>
      </c>
      <c r="C16" s="82"/>
      <c r="D16" s="82"/>
      <c r="E16" s="82"/>
      <c r="F16" s="9"/>
      <c r="G16" s="9"/>
      <c r="H16" s="51">
        <f t="shared" si="1"/>
        <v>0</v>
      </c>
      <c r="I16" s="46"/>
    </row>
    <row r="17" spans="1:9" x14ac:dyDescent="0.25">
      <c r="A17" s="7">
        <v>54109</v>
      </c>
      <c r="B17" s="10" t="s">
        <v>6</v>
      </c>
      <c r="C17" s="82"/>
      <c r="D17" s="82"/>
      <c r="E17" s="82"/>
      <c r="F17" s="9"/>
      <c r="G17" s="9"/>
      <c r="H17" s="51">
        <f t="shared" si="1"/>
        <v>0</v>
      </c>
      <c r="I17" s="46"/>
    </row>
    <row r="18" spans="1:9" x14ac:dyDescent="0.25">
      <c r="A18" s="7">
        <v>54110</v>
      </c>
      <c r="B18" s="10" t="s">
        <v>7</v>
      </c>
      <c r="C18" s="82"/>
      <c r="D18" s="82"/>
      <c r="E18" s="82"/>
      <c r="F18" s="9"/>
      <c r="G18" s="9"/>
      <c r="H18" s="51">
        <f t="shared" si="1"/>
        <v>0</v>
      </c>
      <c r="I18" s="46"/>
    </row>
    <row r="19" spans="1:9" x14ac:dyDescent="0.25">
      <c r="A19" s="7">
        <v>54114</v>
      </c>
      <c r="B19" s="10" t="s">
        <v>8</v>
      </c>
      <c r="C19" s="82"/>
      <c r="D19" s="82"/>
      <c r="E19" s="82"/>
      <c r="F19" s="9"/>
      <c r="G19" s="9"/>
      <c r="H19" s="51" t="s">
        <v>78</v>
      </c>
      <c r="I19" s="46"/>
    </row>
    <row r="20" spans="1:9" ht="27.75" customHeight="1" x14ac:dyDescent="0.25">
      <c r="A20" s="7">
        <v>54115</v>
      </c>
      <c r="B20" s="10" t="s">
        <v>9</v>
      </c>
      <c r="C20" s="120">
        <v>1015</v>
      </c>
      <c r="D20" s="82"/>
      <c r="E20" s="82"/>
      <c r="F20" s="9"/>
      <c r="G20" s="9"/>
      <c r="H20" s="119">
        <f t="shared" si="1"/>
        <v>1015</v>
      </c>
      <c r="I20" s="124" t="s">
        <v>79</v>
      </c>
    </row>
    <row r="21" spans="1:9" x14ac:dyDescent="0.25">
      <c r="A21" s="7">
        <v>54116</v>
      </c>
      <c r="B21" s="10" t="s">
        <v>10</v>
      </c>
      <c r="C21" s="82"/>
      <c r="D21" s="82"/>
      <c r="E21" s="82"/>
      <c r="F21" s="9"/>
      <c r="G21" s="9"/>
      <c r="H21" s="51">
        <f t="shared" si="1"/>
        <v>0</v>
      </c>
      <c r="I21" s="46"/>
    </row>
    <row r="22" spans="1:9" x14ac:dyDescent="0.25">
      <c r="A22" s="7">
        <v>54118</v>
      </c>
      <c r="B22" s="10" t="s">
        <v>48</v>
      </c>
      <c r="C22" s="82"/>
      <c r="D22" s="82"/>
      <c r="E22" s="82"/>
      <c r="F22" s="9"/>
      <c r="G22" s="9"/>
      <c r="H22" s="51">
        <f t="shared" si="1"/>
        <v>0</v>
      </c>
      <c r="I22" s="46"/>
    </row>
    <row r="23" spans="1:9" x14ac:dyDescent="0.25">
      <c r="A23" s="7">
        <v>54119</v>
      </c>
      <c r="B23" s="10" t="s">
        <v>40</v>
      </c>
      <c r="C23" s="82"/>
      <c r="D23" s="82"/>
      <c r="E23" s="82"/>
      <c r="F23" s="9"/>
      <c r="G23" s="9"/>
      <c r="H23" s="51">
        <f t="shared" si="1"/>
        <v>0</v>
      </c>
      <c r="I23" s="46"/>
    </row>
    <row r="24" spans="1:9" x14ac:dyDescent="0.25">
      <c r="A24" s="7">
        <v>54199</v>
      </c>
      <c r="B24" s="10" t="s">
        <v>11</v>
      </c>
      <c r="C24" s="82"/>
      <c r="D24" s="82"/>
      <c r="E24" s="82"/>
      <c r="F24" s="9"/>
      <c r="G24" s="9">
        <v>750</v>
      </c>
      <c r="H24" s="51">
        <f t="shared" si="1"/>
        <v>750</v>
      </c>
      <c r="I24" s="47"/>
    </row>
    <row r="25" spans="1:9" x14ac:dyDescent="0.25">
      <c r="A25" s="40">
        <v>542</v>
      </c>
      <c r="B25" s="41" t="s">
        <v>12</v>
      </c>
      <c r="C25" s="83">
        <f>SUM(C26:C29)</f>
        <v>0</v>
      </c>
      <c r="D25" s="83">
        <f t="shared" ref="D25:H25" si="2">SUM(D26:D29)</f>
        <v>0</v>
      </c>
      <c r="E25" s="83">
        <f t="shared" si="2"/>
        <v>0</v>
      </c>
      <c r="F25" s="83">
        <f t="shared" si="2"/>
        <v>0</v>
      </c>
      <c r="G25" s="83">
        <f t="shared" si="2"/>
        <v>0</v>
      </c>
      <c r="H25" s="83">
        <f t="shared" si="2"/>
        <v>0</v>
      </c>
      <c r="I25" s="46"/>
    </row>
    <row r="26" spans="1:9" x14ac:dyDescent="0.25">
      <c r="A26" s="7">
        <v>54201</v>
      </c>
      <c r="B26" s="10" t="s">
        <v>13</v>
      </c>
      <c r="C26" s="82"/>
      <c r="D26" s="82"/>
      <c r="E26" s="82"/>
      <c r="F26" s="9"/>
      <c r="G26" s="9"/>
      <c r="H26" s="51"/>
      <c r="I26" s="46"/>
    </row>
    <row r="27" spans="1:9" x14ac:dyDescent="0.25">
      <c r="A27" s="7">
        <v>54202</v>
      </c>
      <c r="B27" s="10" t="s">
        <v>41</v>
      </c>
      <c r="C27" s="82"/>
      <c r="D27" s="82"/>
      <c r="E27" s="82"/>
      <c r="F27" s="9"/>
      <c r="G27" s="9"/>
      <c r="H27" s="51"/>
      <c r="I27" s="46"/>
    </row>
    <row r="28" spans="1:9" x14ac:dyDescent="0.25">
      <c r="A28" s="7">
        <v>54203</v>
      </c>
      <c r="B28" s="10" t="s">
        <v>14</v>
      </c>
      <c r="C28" s="82"/>
      <c r="D28" s="82"/>
      <c r="E28" s="82"/>
      <c r="F28" s="9"/>
      <c r="G28" s="9"/>
      <c r="H28" s="51"/>
      <c r="I28" s="46"/>
    </row>
    <row r="29" spans="1:9" x14ac:dyDescent="0.25">
      <c r="A29" s="7">
        <v>54204</v>
      </c>
      <c r="B29" s="10" t="s">
        <v>49</v>
      </c>
      <c r="C29" s="82"/>
      <c r="D29" s="82"/>
      <c r="E29" s="82"/>
      <c r="F29" s="9"/>
      <c r="G29" s="9"/>
      <c r="H29" s="51"/>
      <c r="I29" s="46"/>
    </row>
    <row r="30" spans="1:9" ht="17.25" customHeight="1" x14ac:dyDescent="0.25">
      <c r="A30" s="40">
        <v>543</v>
      </c>
      <c r="B30" s="42" t="s">
        <v>15</v>
      </c>
      <c r="C30" s="84">
        <f>SUM(C31:C41)</f>
        <v>1500</v>
      </c>
      <c r="D30" s="84">
        <f t="shared" ref="D30:H30" si="3">SUM(D31:D41)</f>
        <v>1700</v>
      </c>
      <c r="E30" s="84">
        <f t="shared" si="3"/>
        <v>2500</v>
      </c>
      <c r="F30" s="84">
        <f t="shared" si="3"/>
        <v>0</v>
      </c>
      <c r="G30" s="84">
        <f t="shared" si="3"/>
        <v>750</v>
      </c>
      <c r="H30" s="84">
        <f t="shared" si="3"/>
        <v>6450</v>
      </c>
      <c r="I30" s="46"/>
    </row>
    <row r="31" spans="1:9" ht="22.5" customHeight="1" x14ac:dyDescent="0.25">
      <c r="A31" s="7">
        <v>54301</v>
      </c>
      <c r="B31" s="12" t="s">
        <v>16</v>
      </c>
      <c r="C31" s="85"/>
      <c r="D31" s="85"/>
      <c r="E31" s="85"/>
      <c r="F31" s="9"/>
      <c r="G31" s="9"/>
      <c r="H31" s="51">
        <f>+C31+D31+E31+F31+G31</f>
        <v>0</v>
      </c>
      <c r="I31" s="50"/>
    </row>
    <row r="32" spans="1:9" x14ac:dyDescent="0.25">
      <c r="A32" s="7">
        <v>54302</v>
      </c>
      <c r="B32" s="10" t="s">
        <v>17</v>
      </c>
      <c r="C32" s="82"/>
      <c r="D32" s="82"/>
      <c r="E32" s="82"/>
      <c r="F32" s="9"/>
      <c r="G32" s="9"/>
      <c r="H32" s="51">
        <f t="shared" ref="H32:H41" si="4">+C32+D32+E32+F32+G32</f>
        <v>0</v>
      </c>
      <c r="I32" s="46"/>
    </row>
    <row r="33" spans="1:9" ht="25.5" customHeight="1" x14ac:dyDescent="0.25">
      <c r="A33" s="7">
        <v>54303</v>
      </c>
      <c r="B33" s="12" t="s">
        <v>18</v>
      </c>
      <c r="C33" s="85"/>
      <c r="D33" s="85"/>
      <c r="E33" s="85"/>
      <c r="F33" s="9"/>
      <c r="G33" s="9"/>
      <c r="H33" s="51">
        <f t="shared" si="4"/>
        <v>0</v>
      </c>
      <c r="I33" s="46"/>
    </row>
    <row r="34" spans="1:9" ht="25.5" customHeight="1" x14ac:dyDescent="0.25">
      <c r="A34" s="7">
        <v>54304</v>
      </c>
      <c r="B34" s="12" t="s">
        <v>50</v>
      </c>
      <c r="C34" s="85"/>
      <c r="D34" s="85"/>
      <c r="E34" s="85"/>
      <c r="F34" s="9"/>
      <c r="G34" s="9"/>
      <c r="H34" s="51">
        <f t="shared" si="4"/>
        <v>0</v>
      </c>
      <c r="I34" s="46"/>
    </row>
    <row r="35" spans="1:9" x14ac:dyDescent="0.25">
      <c r="A35" s="7">
        <v>54305</v>
      </c>
      <c r="B35" s="10" t="s">
        <v>19</v>
      </c>
      <c r="C35" s="82"/>
      <c r="D35" s="82"/>
      <c r="E35" s="82"/>
      <c r="F35" s="9"/>
      <c r="G35" s="9"/>
      <c r="H35" s="51">
        <f t="shared" si="4"/>
        <v>0</v>
      </c>
      <c r="I35" s="46"/>
    </row>
    <row r="36" spans="1:9" x14ac:dyDescent="0.25">
      <c r="A36" s="7">
        <v>54306</v>
      </c>
      <c r="B36" s="10" t="s">
        <v>20</v>
      </c>
      <c r="C36" s="82"/>
      <c r="D36" s="82"/>
      <c r="E36" s="82"/>
      <c r="F36" s="9"/>
      <c r="G36" s="9"/>
      <c r="H36" s="51">
        <f t="shared" si="4"/>
        <v>0</v>
      </c>
      <c r="I36" s="50"/>
    </row>
    <row r="37" spans="1:9" x14ac:dyDescent="0.25">
      <c r="A37" s="7">
        <v>54310</v>
      </c>
      <c r="B37" s="10" t="s">
        <v>21</v>
      </c>
      <c r="C37" s="82">
        <v>1000</v>
      </c>
      <c r="D37" s="82">
        <v>1200</v>
      </c>
      <c r="E37" s="82">
        <v>1000</v>
      </c>
      <c r="F37" s="54"/>
      <c r="G37" s="54">
        <v>750</v>
      </c>
      <c r="H37" s="51">
        <f t="shared" si="4"/>
        <v>3950</v>
      </c>
      <c r="I37" s="50"/>
    </row>
    <row r="38" spans="1:9" ht="27" customHeight="1" x14ac:dyDescent="0.25">
      <c r="A38" s="7">
        <v>54313</v>
      </c>
      <c r="B38" s="12" t="s">
        <v>22</v>
      </c>
      <c r="C38" s="85">
        <v>500</v>
      </c>
      <c r="D38" s="85">
        <v>500</v>
      </c>
      <c r="E38" s="85">
        <v>1500</v>
      </c>
      <c r="F38" s="9"/>
      <c r="G38" s="9"/>
      <c r="H38" s="51">
        <f t="shared" si="4"/>
        <v>2500</v>
      </c>
      <c r="I38" s="50"/>
    </row>
    <row r="39" spans="1:9" ht="27" customHeight="1" x14ac:dyDescent="0.25">
      <c r="A39" s="7">
        <v>54316</v>
      </c>
      <c r="B39" s="12" t="s">
        <v>51</v>
      </c>
      <c r="C39" s="85"/>
      <c r="D39" s="85"/>
      <c r="E39" s="85"/>
      <c r="F39" s="9"/>
      <c r="G39" s="9"/>
      <c r="H39" s="51">
        <f t="shared" si="4"/>
        <v>0</v>
      </c>
      <c r="I39" s="46"/>
    </row>
    <row r="40" spans="1:9" ht="16.5" customHeight="1" x14ac:dyDescent="0.25">
      <c r="A40" s="7">
        <v>54317</v>
      </c>
      <c r="B40" s="12" t="s">
        <v>23</v>
      </c>
      <c r="C40" s="85"/>
      <c r="D40" s="85"/>
      <c r="E40" s="85"/>
      <c r="F40" s="9"/>
      <c r="G40" s="9"/>
      <c r="H40" s="51">
        <f t="shared" si="4"/>
        <v>0</v>
      </c>
      <c r="I40" s="46"/>
    </row>
    <row r="41" spans="1:9" ht="16.5" customHeight="1" x14ac:dyDescent="0.25">
      <c r="A41" s="7">
        <v>54399</v>
      </c>
      <c r="B41" s="12" t="s">
        <v>15</v>
      </c>
      <c r="C41" s="85"/>
      <c r="D41" s="85"/>
      <c r="E41" s="85"/>
      <c r="F41" s="9"/>
      <c r="G41" s="9"/>
      <c r="H41" s="51">
        <f t="shared" si="4"/>
        <v>0</v>
      </c>
      <c r="I41" s="50"/>
    </row>
    <row r="42" spans="1:9" x14ac:dyDescent="0.25">
      <c r="A42" s="40">
        <v>544</v>
      </c>
      <c r="B42" s="41" t="s">
        <v>24</v>
      </c>
      <c r="C42" s="83">
        <f>SUM(C43:C45)</f>
        <v>2000</v>
      </c>
      <c r="D42" s="83">
        <f t="shared" ref="D42:H42" si="5">SUM(D43:D45)</f>
        <v>800</v>
      </c>
      <c r="E42" s="83">
        <f t="shared" si="5"/>
        <v>1500</v>
      </c>
      <c r="F42" s="83">
        <f t="shared" si="5"/>
        <v>0</v>
      </c>
      <c r="G42" s="83">
        <f t="shared" si="5"/>
        <v>0</v>
      </c>
      <c r="H42" s="83">
        <f t="shared" si="5"/>
        <v>4300</v>
      </c>
      <c r="I42" s="46"/>
    </row>
    <row r="43" spans="1:9" x14ac:dyDescent="0.25">
      <c r="A43" s="7">
        <v>54402</v>
      </c>
      <c r="B43" s="10" t="s">
        <v>38</v>
      </c>
      <c r="C43" s="82"/>
      <c r="D43" s="82"/>
      <c r="E43" s="82"/>
      <c r="F43" s="9"/>
      <c r="G43" s="9"/>
      <c r="H43" s="51">
        <f>+C43+D43+E43+F43+G43</f>
        <v>0</v>
      </c>
      <c r="I43" s="50"/>
    </row>
    <row r="44" spans="1:9" x14ac:dyDescent="0.25">
      <c r="A44" s="7">
        <v>54403</v>
      </c>
      <c r="B44" s="8" t="s">
        <v>25</v>
      </c>
      <c r="C44" s="86">
        <v>2000</v>
      </c>
      <c r="D44" s="86">
        <v>800</v>
      </c>
      <c r="E44" s="86">
        <v>1500</v>
      </c>
      <c r="F44" s="9"/>
      <c r="G44" s="9"/>
      <c r="H44" s="51">
        <f t="shared" ref="H44:H45" si="6">+C44+D44+E44+F44+G44</f>
        <v>4300</v>
      </c>
      <c r="I44" s="46"/>
    </row>
    <row r="45" spans="1:9" x14ac:dyDescent="0.25">
      <c r="A45" s="7">
        <v>54404</v>
      </c>
      <c r="B45" s="8" t="s">
        <v>39</v>
      </c>
      <c r="C45" s="86"/>
      <c r="D45" s="86"/>
      <c r="E45" s="86"/>
      <c r="F45" s="9"/>
      <c r="G45" s="9"/>
      <c r="H45" s="51">
        <f t="shared" si="6"/>
        <v>0</v>
      </c>
      <c r="I45" s="50"/>
    </row>
    <row r="46" spans="1:9" ht="15" customHeight="1" x14ac:dyDescent="0.25">
      <c r="A46" s="40">
        <v>545</v>
      </c>
      <c r="B46" s="43" t="s">
        <v>26</v>
      </c>
      <c r="C46" s="87">
        <f>SUM(C47:C49)</f>
        <v>3000</v>
      </c>
      <c r="D46" s="87">
        <f t="shared" ref="D46:H46" si="7">SUM(D47:D49)</f>
        <v>0</v>
      </c>
      <c r="E46" s="87">
        <f t="shared" si="7"/>
        <v>0</v>
      </c>
      <c r="F46" s="87">
        <f t="shared" si="7"/>
        <v>6500</v>
      </c>
      <c r="G46" s="87">
        <f t="shared" si="7"/>
        <v>0</v>
      </c>
      <c r="H46" s="87">
        <f t="shared" si="7"/>
        <v>9500</v>
      </c>
      <c r="I46" s="46"/>
    </row>
    <row r="47" spans="1:9" x14ac:dyDescent="0.25">
      <c r="A47" s="7">
        <v>54505</v>
      </c>
      <c r="B47" s="8" t="s">
        <v>27</v>
      </c>
      <c r="C47" s="86"/>
      <c r="D47" s="86"/>
      <c r="E47" s="86"/>
      <c r="F47" s="86"/>
      <c r="G47" s="9"/>
      <c r="H47" s="51">
        <f>+C47+D47+E47+F47+G47</f>
        <v>0</v>
      </c>
      <c r="I47" s="50"/>
    </row>
    <row r="48" spans="1:9" x14ac:dyDescent="0.25">
      <c r="A48" s="7">
        <v>54507</v>
      </c>
      <c r="B48" s="8" t="s">
        <v>28</v>
      </c>
      <c r="C48" s="86"/>
      <c r="D48" s="86"/>
      <c r="E48" s="86"/>
      <c r="F48" s="86"/>
      <c r="G48" s="9"/>
      <c r="H48" s="51">
        <f t="shared" ref="H48:H49" si="8">+C48+D48+E48+F48+G48</f>
        <v>0</v>
      </c>
      <c r="I48" s="46"/>
    </row>
    <row r="49" spans="1:12" ht="26.25" x14ac:dyDescent="0.25">
      <c r="A49" s="7">
        <v>54599</v>
      </c>
      <c r="B49" s="13" t="s">
        <v>29</v>
      </c>
      <c r="C49" s="88">
        <v>3000</v>
      </c>
      <c r="D49" s="88"/>
      <c r="E49" s="88"/>
      <c r="F49" s="88">
        <v>6500</v>
      </c>
      <c r="G49" s="9"/>
      <c r="H49" s="51">
        <f t="shared" si="8"/>
        <v>9500</v>
      </c>
      <c r="I49" s="50"/>
    </row>
    <row r="50" spans="1:12" x14ac:dyDescent="0.25">
      <c r="A50" s="11"/>
      <c r="B50" s="14" t="s">
        <v>34</v>
      </c>
      <c r="C50" s="89">
        <f>+C11+C30+C42+C46</f>
        <v>7515</v>
      </c>
      <c r="D50" s="89">
        <f t="shared" ref="D50:E50" si="9">+D30+D42+D46</f>
        <v>2500</v>
      </c>
      <c r="E50" s="89">
        <f t="shared" si="9"/>
        <v>4000</v>
      </c>
      <c r="F50" s="89">
        <f t="shared" ref="F50" si="10">+F30+F42+F46</f>
        <v>6500</v>
      </c>
      <c r="G50" s="89">
        <f>+G11+G25+G30+G42+G46</f>
        <v>1500</v>
      </c>
      <c r="H50" s="89">
        <f>+H11+H25+H30+H42+H46+H49</f>
        <v>31515</v>
      </c>
    </row>
    <row r="51" spans="1:12" x14ac:dyDescent="0.25">
      <c r="A51" s="6">
        <v>55</v>
      </c>
      <c r="B51" s="15" t="s">
        <v>30</v>
      </c>
      <c r="C51" s="90"/>
      <c r="D51" s="90"/>
      <c r="E51" s="90"/>
      <c r="F51" s="9"/>
      <c r="G51" s="9"/>
      <c r="H51" s="51"/>
      <c r="I51" s="46"/>
      <c r="J51" s="46"/>
      <c r="L51" t="s">
        <v>57</v>
      </c>
    </row>
    <row r="52" spans="1:12" ht="16.5" customHeight="1" x14ac:dyDescent="0.25">
      <c r="A52" s="44">
        <v>556</v>
      </c>
      <c r="B52" s="45" t="s">
        <v>35</v>
      </c>
      <c r="C52" s="91">
        <f>SUM(C53:C56)</f>
        <v>0</v>
      </c>
      <c r="D52" s="91">
        <f t="shared" ref="D52:H52" si="11">SUM(D53:D56)</f>
        <v>0</v>
      </c>
      <c r="E52" s="91">
        <f t="shared" si="11"/>
        <v>0</v>
      </c>
      <c r="F52" s="91">
        <f t="shared" si="11"/>
        <v>0</v>
      </c>
      <c r="G52" s="91">
        <f t="shared" si="11"/>
        <v>0</v>
      </c>
      <c r="H52" s="91">
        <f t="shared" si="11"/>
        <v>0</v>
      </c>
      <c r="I52" s="46"/>
    </row>
    <row r="53" spans="1:12" ht="15.75" customHeight="1" x14ac:dyDescent="0.25">
      <c r="A53" s="16">
        <v>55599</v>
      </c>
      <c r="B53" s="17" t="s">
        <v>43</v>
      </c>
      <c r="C53" s="92"/>
      <c r="D53" s="92"/>
      <c r="E53" s="92"/>
      <c r="F53" s="9"/>
      <c r="G53" s="9"/>
      <c r="H53" s="51"/>
      <c r="I53" s="46"/>
    </row>
    <row r="54" spans="1:12" x14ac:dyDescent="0.25">
      <c r="A54" s="7">
        <v>55601</v>
      </c>
      <c r="B54" s="13" t="s">
        <v>36</v>
      </c>
      <c r="C54" s="88"/>
      <c r="D54" s="88"/>
      <c r="E54" s="88"/>
      <c r="F54" s="9"/>
      <c r="G54" s="9"/>
      <c r="H54" s="51"/>
      <c r="I54" s="48"/>
    </row>
    <row r="55" spans="1:12" x14ac:dyDescent="0.25">
      <c r="A55" s="7">
        <v>55602</v>
      </c>
      <c r="B55" s="13" t="s">
        <v>37</v>
      </c>
      <c r="C55" s="88"/>
      <c r="D55" s="88"/>
      <c r="E55" s="88"/>
      <c r="F55" s="9"/>
      <c r="G55" s="9"/>
      <c r="H55" s="51"/>
      <c r="I55" s="46"/>
    </row>
    <row r="56" spans="1:12" x14ac:dyDescent="0.25">
      <c r="A56" s="7">
        <v>55603</v>
      </c>
      <c r="B56" s="13" t="s">
        <v>56</v>
      </c>
      <c r="C56" s="88"/>
      <c r="D56" s="88"/>
      <c r="E56" s="88"/>
      <c r="F56" s="9"/>
      <c r="G56" s="9"/>
      <c r="H56" s="51"/>
      <c r="I56" s="46"/>
    </row>
    <row r="57" spans="1:12" x14ac:dyDescent="0.25">
      <c r="A57" s="11"/>
      <c r="B57" s="14" t="s">
        <v>31</v>
      </c>
      <c r="C57" s="89"/>
      <c r="D57" s="89"/>
      <c r="E57" s="89"/>
      <c r="F57" s="34"/>
      <c r="G57" s="34"/>
      <c r="H57" s="53"/>
      <c r="I57" s="49"/>
    </row>
    <row r="58" spans="1:12" x14ac:dyDescent="0.25">
      <c r="A58" s="18">
        <v>61</v>
      </c>
      <c r="B58" s="19" t="s">
        <v>32</v>
      </c>
      <c r="C58" s="93"/>
      <c r="D58" s="93"/>
      <c r="E58" s="93"/>
      <c r="F58" s="9"/>
      <c r="G58" s="9"/>
      <c r="H58" s="51"/>
      <c r="I58" s="46"/>
    </row>
    <row r="59" spans="1:12" x14ac:dyDescent="0.25">
      <c r="A59" s="20">
        <v>61101</v>
      </c>
      <c r="B59" s="21" t="s">
        <v>53</v>
      </c>
      <c r="C59" s="94"/>
      <c r="D59" s="94"/>
      <c r="E59" s="94"/>
      <c r="F59" s="9"/>
      <c r="G59" s="9"/>
      <c r="H59" s="51">
        <f>+C59+D59+E59+F59+G59</f>
        <v>0</v>
      </c>
      <c r="I59" s="46"/>
    </row>
    <row r="60" spans="1:12" x14ac:dyDescent="0.25">
      <c r="A60" s="20">
        <v>61102</v>
      </c>
      <c r="B60" s="21" t="s">
        <v>44</v>
      </c>
      <c r="C60" s="94"/>
      <c r="D60" s="94"/>
      <c r="E60" s="94"/>
      <c r="F60" s="9"/>
      <c r="G60" s="9"/>
      <c r="H60" s="51">
        <f t="shared" ref="H60:H63" si="12">+C60+D60+E60+F60+G60</f>
        <v>0</v>
      </c>
      <c r="I60" s="46"/>
    </row>
    <row r="61" spans="1:12" x14ac:dyDescent="0.25">
      <c r="A61" s="20">
        <v>61104</v>
      </c>
      <c r="B61" s="21" t="s">
        <v>54</v>
      </c>
      <c r="C61" s="94"/>
      <c r="D61" s="94"/>
      <c r="E61" s="94"/>
      <c r="F61" s="9"/>
      <c r="G61" s="9"/>
      <c r="H61" s="51">
        <f t="shared" si="12"/>
        <v>0</v>
      </c>
      <c r="I61" s="46"/>
    </row>
    <row r="62" spans="1:12" x14ac:dyDescent="0.25">
      <c r="A62" s="20">
        <v>61199</v>
      </c>
      <c r="B62" s="21" t="s">
        <v>55</v>
      </c>
      <c r="C62" s="95"/>
      <c r="D62" s="95"/>
      <c r="E62" s="95"/>
      <c r="F62" s="35"/>
      <c r="G62" s="35"/>
      <c r="H62" s="51">
        <f t="shared" si="12"/>
        <v>0</v>
      </c>
      <c r="I62" s="46"/>
    </row>
    <row r="63" spans="1:12" x14ac:dyDescent="0.25">
      <c r="A63" s="20">
        <v>61403</v>
      </c>
      <c r="B63" s="21" t="s">
        <v>45</v>
      </c>
      <c r="C63" s="95"/>
      <c r="D63" s="95"/>
      <c r="E63" s="95"/>
      <c r="F63" s="35"/>
      <c r="G63" s="35"/>
      <c r="H63" s="51">
        <f t="shared" si="12"/>
        <v>0</v>
      </c>
      <c r="I63" s="46"/>
    </row>
    <row r="64" spans="1:12" x14ac:dyDescent="0.25">
      <c r="A64" s="38"/>
      <c r="B64" s="39" t="s">
        <v>33</v>
      </c>
      <c r="C64" s="96">
        <f>SUM(C59:C63)</f>
        <v>0</v>
      </c>
      <c r="D64" s="96">
        <f t="shared" ref="D64:H64" si="13">SUM(D59:D63)</f>
        <v>0</v>
      </c>
      <c r="E64" s="96">
        <f t="shared" si="13"/>
        <v>0</v>
      </c>
      <c r="F64" s="96">
        <f t="shared" si="13"/>
        <v>0</v>
      </c>
      <c r="G64" s="96">
        <f t="shared" si="13"/>
        <v>0</v>
      </c>
      <c r="H64" s="97">
        <f t="shared" si="13"/>
        <v>0</v>
      </c>
      <c r="I64" s="46"/>
    </row>
    <row r="65" spans="1:11" ht="15.75" thickBot="1" x14ac:dyDescent="0.3">
      <c r="A65" s="22"/>
      <c r="B65" s="23" t="s">
        <v>46</v>
      </c>
      <c r="C65" s="98">
        <f>+C50+C57+C64</f>
        <v>7515</v>
      </c>
      <c r="D65" s="98">
        <f t="shared" ref="D65:G65" si="14">+D50+D57+D64</f>
        <v>2500</v>
      </c>
      <c r="E65" s="98">
        <f t="shared" si="14"/>
        <v>4000</v>
      </c>
      <c r="F65" s="98">
        <f t="shared" si="14"/>
        <v>6500</v>
      </c>
      <c r="G65" s="98">
        <f t="shared" si="14"/>
        <v>1500</v>
      </c>
      <c r="H65" s="99">
        <f>+H11+H25+H30+H42+H46</f>
        <v>22015</v>
      </c>
      <c r="I65" s="49"/>
      <c r="J65" s="1"/>
    </row>
    <row r="66" spans="1:11" x14ac:dyDescent="0.25">
      <c r="A66" s="26"/>
      <c r="B66" s="26"/>
      <c r="C66" s="113"/>
      <c r="D66" s="113"/>
      <c r="E66" s="113"/>
      <c r="F66" s="115"/>
      <c r="G66" s="115"/>
      <c r="H66" s="115"/>
      <c r="I66" s="1"/>
    </row>
    <row r="67" spans="1:11" ht="15.75" x14ac:dyDescent="0.25">
      <c r="A67" s="32"/>
      <c r="B67" s="32"/>
      <c r="C67" s="116"/>
      <c r="D67" s="116"/>
      <c r="E67" s="116"/>
      <c r="F67" s="116"/>
      <c r="G67" s="116"/>
      <c r="H67" s="118"/>
      <c r="I67" s="1"/>
    </row>
    <row r="68" spans="1:11" x14ac:dyDescent="0.25">
      <c r="A68" s="28"/>
      <c r="B68" s="29"/>
      <c r="C68" s="29"/>
      <c r="D68" s="29"/>
      <c r="E68" s="29"/>
      <c r="F68" s="29"/>
      <c r="G68" s="29"/>
      <c r="H68" s="29"/>
      <c r="I68" s="1"/>
    </row>
    <row r="69" spans="1:11" x14ac:dyDescent="0.25">
      <c r="B69" s="36"/>
      <c r="C69" s="36"/>
      <c r="D69" s="36"/>
      <c r="E69" s="36"/>
      <c r="F69" s="4"/>
      <c r="G69" s="4"/>
      <c r="H69" s="4"/>
      <c r="I69" s="1"/>
    </row>
    <row r="70" spans="1:11" x14ac:dyDescent="0.25">
      <c r="B70" s="36"/>
      <c r="C70" s="36"/>
      <c r="D70" s="36"/>
      <c r="E70" s="36"/>
      <c r="F70" s="4"/>
      <c r="G70" s="4"/>
      <c r="H70" s="4"/>
      <c r="I70" s="1"/>
    </row>
    <row r="71" spans="1:11" x14ac:dyDescent="0.25">
      <c r="B71" s="36"/>
      <c r="C71" s="36"/>
      <c r="D71" s="36"/>
      <c r="E71" s="36"/>
      <c r="F71" s="4"/>
      <c r="G71" s="4"/>
      <c r="H71" s="4"/>
      <c r="I71" s="1"/>
    </row>
    <row r="72" spans="1:11" ht="15.75" x14ac:dyDescent="0.25">
      <c r="A72" s="24"/>
      <c r="B72" s="37"/>
      <c r="C72" s="37"/>
      <c r="D72" s="37"/>
      <c r="E72" s="37"/>
      <c r="F72" s="33"/>
      <c r="G72" s="33"/>
      <c r="H72" s="33"/>
    </row>
    <row r="73" spans="1:11" ht="13.5" customHeight="1" x14ac:dyDescent="0.25">
      <c r="A73" s="27"/>
      <c r="B73" s="27"/>
      <c r="C73" s="27"/>
      <c r="D73" s="27"/>
      <c r="E73" s="27"/>
      <c r="F73" s="3"/>
      <c r="G73" s="3"/>
      <c r="H73" s="3"/>
      <c r="I73" s="1"/>
      <c r="J73" s="2"/>
    </row>
    <row r="74" spans="1:11" ht="24.75" customHeight="1" x14ac:dyDescent="0.25">
      <c r="A74" s="127"/>
      <c r="B74" s="128"/>
      <c r="C74" s="128"/>
      <c r="D74" s="128"/>
      <c r="E74" s="128"/>
      <c r="F74" s="128"/>
      <c r="G74" s="128"/>
      <c r="H74" s="128"/>
      <c r="K74" s="1"/>
    </row>
    <row r="75" spans="1:11" x14ac:dyDescent="0.25">
      <c r="B75" s="36"/>
      <c r="C75" s="36"/>
      <c r="D75" s="36"/>
      <c r="E75" s="36"/>
      <c r="F75" s="4"/>
      <c r="G75" s="4"/>
      <c r="H75" s="4"/>
    </row>
    <row r="76" spans="1:11" x14ac:dyDescent="0.25">
      <c r="B76" s="36"/>
      <c r="C76" s="36"/>
      <c r="D76" s="36"/>
      <c r="E76" s="36"/>
      <c r="F76" s="4"/>
      <c r="G76" s="4"/>
      <c r="H76" s="4"/>
    </row>
    <row r="77" spans="1:11" x14ac:dyDescent="0.25">
      <c r="B77" s="36"/>
      <c r="C77" s="36"/>
      <c r="D77" s="36"/>
      <c r="E77" s="36"/>
      <c r="F77" s="4"/>
      <c r="G77" s="4"/>
      <c r="H77" s="4"/>
    </row>
    <row r="78" spans="1:11" ht="15.75" x14ac:dyDescent="0.25">
      <c r="A78" s="24"/>
      <c r="B78" s="37"/>
      <c r="C78" s="37"/>
      <c r="D78" s="37"/>
      <c r="E78" s="37"/>
      <c r="F78" s="33"/>
      <c r="G78" s="33"/>
      <c r="H78" s="33"/>
    </row>
    <row r="79" spans="1:11" ht="15.75" x14ac:dyDescent="0.25">
      <c r="B79" s="30"/>
      <c r="C79" s="30"/>
      <c r="D79" s="30"/>
      <c r="E79" s="30"/>
      <c r="F79" s="31"/>
      <c r="G79" s="31"/>
      <c r="H79" s="31"/>
    </row>
  </sheetData>
  <mergeCells count="6">
    <mergeCell ref="A74:H74"/>
    <mergeCell ref="A6:C6"/>
    <mergeCell ref="A7:C7"/>
    <mergeCell ref="A4:B4"/>
    <mergeCell ref="A5:B5"/>
    <mergeCell ref="A8:H8"/>
  </mergeCells>
  <pageMargins left="0.55118110236220474" right="0.23622047244094491" top="0.74803149606299213" bottom="0.74803149606299213" header="0.31496062992125984" footer="0.31496062992125984"/>
  <pageSetup scale="6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Linea 0101</vt:lpstr>
      <vt:lpstr>Linea 0102</vt:lpstr>
      <vt:lpstr>Linea 0201</vt:lpstr>
      <vt:lpstr>'Linea 0101'!Títulos_a_imprimir</vt:lpstr>
      <vt:lpstr>'Linea 0102'!Títulos_a_imprimir</vt:lpstr>
      <vt:lpstr>'Linea 0201'!Títulos_a_imprimir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2018-01-16T14:54:03Z</cp:lastPrinted>
  <dcterms:created xsi:type="dcterms:W3CDTF">2014-06-27T18:12:58Z</dcterms:created>
  <dcterms:modified xsi:type="dcterms:W3CDTF">2019-10-07T14:48:06Z</dcterms:modified>
</cp:coreProperties>
</file>