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Equipo\Desktop\Requerimiento UAIP\REQ-UAIP-136-01-2020\ISNA\"/>
    </mc:Choice>
  </mc:AlternateContent>
  <xr:revisionPtr revIDLastSave="0" documentId="8_{BCE03910-8B6E-4379-97BB-F440645083B8}" xr6:coauthVersionLast="45" xr6:coauthVersionMax="45" xr10:uidLastSave="{00000000-0000-0000-0000-000000000000}"/>
  <bookViews>
    <workbookView xWindow="-108" yWindow="-108" windowWidth="23256" windowHeight="12576" xr2:uid="{00000000-000D-0000-FFFF-FFFF0000000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0" i="1" l="1"/>
  <c r="I105" i="1"/>
  <c r="I100" i="1"/>
  <c r="I92" i="1"/>
  <c r="I90" i="1"/>
  <c r="I87" i="1"/>
  <c r="I75" i="1" l="1"/>
  <c r="I69" i="1"/>
  <c r="I66" i="1"/>
  <c r="I44" i="1"/>
  <c r="I35" i="1"/>
  <c r="I27" i="1"/>
  <c r="I17" i="1"/>
  <c r="I120" i="1" l="1"/>
  <c r="I122" i="1" s="1"/>
  <c r="G7" i="19" l="1"/>
  <c r="G6" i="19"/>
  <c r="G5" i="19"/>
  <c r="G4" i="19"/>
  <c r="H3" i="19" s="1"/>
  <c r="G3" i="19"/>
  <c r="H3" i="18"/>
  <c r="G16" i="17"/>
  <c r="G15" i="17"/>
  <c r="H15" i="17" s="1"/>
  <c r="G9" i="17"/>
  <c r="G8" i="17"/>
  <c r="H8" i="17" s="1"/>
  <c r="G6" i="17"/>
  <c r="H5" i="17"/>
  <c r="G5" i="17"/>
  <c r="H3" i="17"/>
  <c r="H25" i="16"/>
  <c r="G23" i="16"/>
  <c r="G22" i="16"/>
  <c r="G20" i="16"/>
  <c r="G19" i="16"/>
  <c r="G17" i="16"/>
  <c r="G16" i="16"/>
  <c r="G15" i="16"/>
  <c r="G14" i="16"/>
  <c r="G12" i="16"/>
  <c r="G11" i="16"/>
  <c r="G10" i="16"/>
  <c r="G9" i="16"/>
  <c r="G8" i="16"/>
  <c r="H3" i="16"/>
  <c r="G14" i="15"/>
  <c r="G13" i="15"/>
  <c r="G12" i="15"/>
  <c r="G11" i="15"/>
  <c r="H9" i="15"/>
  <c r="G7" i="15"/>
  <c r="G6" i="15"/>
  <c r="G5" i="15"/>
  <c r="G4" i="15"/>
  <c r="G26" i="14"/>
  <c r="G25" i="14"/>
  <c r="G24" i="14"/>
  <c r="G23" i="14"/>
  <c r="G21" i="14"/>
  <c r="G20" i="14"/>
  <c r="G19" i="14"/>
  <c r="G18" i="14"/>
  <c r="G16" i="14"/>
  <c r="H16" i="14" s="1"/>
  <c r="G14" i="14"/>
  <c r="G13" i="14"/>
  <c r="G11" i="14"/>
  <c r="H10" i="14" s="1"/>
  <c r="G10" i="14"/>
  <c r="G8" i="14"/>
  <c r="G7" i="14"/>
  <c r="G6" i="14"/>
  <c r="G5" i="14"/>
  <c r="G4" i="14"/>
  <c r="H4" i="12"/>
  <c r="G8" i="12"/>
  <c r="G10" i="12"/>
  <c r="G11" i="12"/>
  <c r="H115" i="1"/>
  <c r="H8" i="16" l="1"/>
  <c r="H19" i="16"/>
  <c r="H23" i="14"/>
  <c r="H13" i="14"/>
  <c r="H11" i="15"/>
  <c r="H14" i="16"/>
  <c r="H4" i="14"/>
  <c r="H18" i="14"/>
  <c r="H8" i="12"/>
  <c r="H4" i="15"/>
  <c r="H22" i="16"/>
  <c r="H24" i="1"/>
  <c r="H25" i="1"/>
  <c r="H26" i="1"/>
  <c r="H23" i="1"/>
  <c r="H116" i="1"/>
  <c r="H114" i="1"/>
  <c r="H109" i="1"/>
  <c r="H107" i="1"/>
  <c r="H108" i="1"/>
  <c r="H106" i="1"/>
  <c r="H102" i="1"/>
  <c r="H103" i="1"/>
  <c r="H104" i="1"/>
  <c r="H101" i="1"/>
  <c r="H94" i="1"/>
  <c r="H95" i="1"/>
  <c r="H96" i="1"/>
  <c r="H93" i="1"/>
  <c r="H89" i="1"/>
  <c r="H88" i="1"/>
  <c r="H83" i="1"/>
  <c r="H84" i="1"/>
  <c r="H85" i="1"/>
  <c r="H86" i="1"/>
  <c r="H82" i="1"/>
  <c r="H77" i="1"/>
  <c r="H78" i="1"/>
  <c r="H79" i="1"/>
  <c r="H80" i="1"/>
  <c r="H76" i="1"/>
  <c r="H71" i="1"/>
  <c r="H72" i="1"/>
  <c r="H73" i="1"/>
  <c r="H74" i="1"/>
  <c r="H70" i="1"/>
  <c r="H68" i="1"/>
  <c r="H67" i="1"/>
  <c r="H63" i="1"/>
  <c r="H64" i="1"/>
  <c r="H65" i="1"/>
  <c r="H62" i="1"/>
  <c r="H54" i="1"/>
  <c r="H55" i="1"/>
  <c r="H56" i="1"/>
  <c r="H53" i="1"/>
  <c r="H49" i="1"/>
  <c r="H50" i="1"/>
  <c r="H51" i="1"/>
  <c r="H48" i="1"/>
  <c r="H43" i="1"/>
  <c r="H42" i="1"/>
  <c r="H41" i="1"/>
  <c r="H37" i="1"/>
  <c r="H38" i="1"/>
  <c r="H39" i="1"/>
  <c r="H36" i="1"/>
  <c r="H32" i="1"/>
  <c r="H33" i="1"/>
  <c r="H34" i="1"/>
  <c r="H31" i="1"/>
  <c r="H29" i="1"/>
  <c r="H28" i="1"/>
  <c r="H20" i="1"/>
  <c r="H21" i="1"/>
  <c r="H19" i="1"/>
  <c r="H18" i="1"/>
  <c r="H16" i="1"/>
  <c r="H15" i="1"/>
  <c r="H14" i="1"/>
</calcChain>
</file>

<file path=xl/sharedStrings.xml><?xml version="1.0" encoding="utf-8"?>
<sst xmlns="http://schemas.openxmlformats.org/spreadsheetml/2006/main" count="608" uniqueCount="467">
  <si>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</si>
  <si>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</si>
  <si>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</si>
  <si>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</si>
  <si>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</si>
  <si>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</si>
  <si>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</si>
  <si>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</si>
  <si>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</si>
  <si>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</si>
  <si>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</si>
  <si>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</si>
  <si>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</si>
  <si>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</si>
  <si>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</si>
  <si>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</si>
  <si>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</si>
  <si>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</si>
  <si>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</si>
  <si>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</si>
  <si>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</si>
  <si>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</si>
  <si>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</si>
  <si>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</si>
  <si>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</si>
  <si>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</si>
  <si>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</si>
  <si>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</si>
  <si>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</si>
  <si>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</si>
  <si>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</si>
  <si>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</si>
  <si>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</si>
  <si>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</si>
  <si>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</si>
  <si>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</si>
  <si>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</si>
  <si>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</si>
  <si>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</si>
  <si>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</si>
  <si>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</si>
  <si>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</si>
  <si>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</si>
  <si>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</si>
  <si>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</si>
  <si>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</si>
  <si>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</si>
  <si>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</si>
  <si>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</si>
  <si>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</si>
  <si>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</si>
  <si>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</si>
  <si>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</si>
  <si>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</si>
  <si>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</si>
  <si>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</si>
  <si>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</si>
  <si>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</si>
  <si>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</si>
  <si>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</si>
  <si>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</si>
  <si>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</si>
  <si>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</si>
  <si>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</si>
  <si>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</si>
  <si>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</si>
  <si>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</si>
  <si>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</si>
  <si>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</si>
  <si>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</si>
  <si>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</si>
  <si>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</si>
  <si>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</si>
  <si>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</si>
  <si>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</si>
  <si>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</si>
  <si>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</si>
  <si>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</si>
  <si>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</si>
  <si>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</si>
  <si>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</si>
  <si>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</si>
  <si>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</si>
  <si>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</si>
  <si>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</si>
  <si>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</si>
  <si>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</si>
  <si>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</si>
  <si>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</si>
  <si>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</si>
  <si>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</si>
  <si>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</si>
  <si>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</si>
  <si>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</si>
  <si>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</si>
  <si>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</si>
  <si>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</si>
  <si>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</si>
  <si>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</si>
  <si>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</si>
  <si>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</si>
  <si>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</si>
  <si>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</si>
  <si>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</si>
  <si>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</si>
  <si>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</si>
  <si>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</si>
  <si>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</si>
  <si>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</si>
  <si>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</si>
  <si>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</si>
  <si>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</si>
  <si>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</si>
  <si>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</si>
  <si>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</si>
  <si>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</si>
  <si>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</si>
  <si>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</si>
  <si>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</si>
  <si>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</si>
  <si>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</si>
  <si>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</si>
  <si>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</si>
  <si>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</si>
  <si>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</si>
  <si>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</si>
  <si>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</si>
  <si>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</si>
  <si>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</si>
  <si>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</si>
  <si>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</si>
  <si>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</si>
  <si>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</si>
  <si>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</si>
  <si>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</si>
  <si>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</si>
  <si>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</si>
  <si>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</si>
  <si>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</si>
  <si>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</si>
  <si>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</si>
  <si>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</si>
  <si>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</si>
  <si>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</si>
  <si>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</si>
  <si>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</si>
  <si>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</si>
  <si>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</si>
  <si>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</si>
  <si>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</si>
  <si>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</si>
  <si>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</si>
  <si>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</si>
  <si>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</si>
  <si>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</si>
  <si>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</si>
  <si>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</si>
  <si>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</si>
  <si>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</si>
  <si>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</si>
  <si>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</si>
  <si>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</si>
  <si>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</si>
  <si>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</si>
  <si>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</si>
  <si>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</si>
  <si>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</si>
  <si>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</si>
  <si>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</si>
  <si>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</si>
  <si>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</si>
  <si>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</si>
  <si>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</si>
  <si>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</si>
  <si>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</si>
  <si>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</si>
  <si>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</si>
  <si>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</si>
  <si>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</si>
  <si>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</si>
  <si>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</si>
  <si>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</si>
  <si>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</si>
  <si>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</si>
  <si>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</si>
  <si>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</si>
  <si>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</si>
  <si>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</si>
  <si>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</si>
  <si>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</si>
  <si>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</si>
  <si>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</si>
  <si>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</si>
  <si>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</si>
  <si>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</si>
  <si>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</si>
  <si>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</si>
  <si>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</si>
  <si>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</si>
  <si>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</si>
  <si>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</si>
  <si>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</si>
  <si>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</si>
  <si>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</si>
  <si>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</si>
  <si>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</si>
  <si>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Comentarios</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</si>
  <si>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</si>
  <si>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</si>
  <si>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</si>
  <si>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</si>
  <si>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</si>
  <si>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</si>
  <si>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</si>
  <si>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</si>
  <si>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</si>
  <si>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</si>
  <si>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</si>
  <si>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</si>
  <si>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</si>
  <si>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</si>
  <si>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</si>
  <si>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</si>
  <si>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</si>
  <si>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</si>
  <si>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</si>
  <si>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</si>
  <si>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</si>
  <si>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</si>
  <si>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</si>
  <si>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</si>
  <si>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</si>
  <si>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</si>
  <si>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</si>
  <si>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La actualización es anual</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</si>
  <si>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</si>
  <si>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</si>
  <si>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</si>
  <si>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</si>
  <si>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</si>
  <si>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</si>
  <si>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</si>
  <si>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</si>
  <si>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</si>
  <si>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</si>
  <si>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</si>
  <si>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</si>
  <si>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</si>
  <si>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</si>
  <si>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</si>
  <si>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</si>
  <si>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</si>
  <si>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</si>
  <si>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</si>
  <si>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</si>
  <si>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</si>
  <si>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</si>
  <si>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</si>
  <si>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</si>
  <si>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</si>
  <si>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</si>
  <si>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</si>
  <si>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</si>
  <si>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</si>
  <si>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</si>
  <si>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</si>
  <si>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</si>
  <si>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</si>
  <si>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</si>
  <si>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</si>
  <si>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</si>
  <si>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</si>
  <si>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</si>
  <si>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</si>
  <si>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</si>
  <si>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</si>
  <si>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</si>
  <si>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</si>
  <si>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</si>
  <si>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</si>
  <si>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</si>
  <si>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</si>
  <si>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</si>
  <si>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</si>
  <si>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</si>
  <si>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</si>
  <si>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</si>
  <si>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</si>
  <si>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</si>
  <si>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</si>
  <si>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</si>
  <si>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</si>
  <si>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</si>
  <si>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</si>
  <si>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</si>
  <si>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</si>
  <si>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</si>
  <si>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</si>
  <si>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</si>
  <si>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</si>
  <si>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</si>
  <si>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</si>
  <si>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</si>
  <si>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</si>
  <si>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</si>
  <si>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</si>
  <si>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</si>
  <si>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</si>
  <si>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</si>
  <si>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</si>
  <si>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</si>
  <si>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</si>
  <si>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</si>
  <si>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</si>
  <si>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</si>
  <si>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</si>
  <si>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</si>
  <si>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</si>
  <si>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</si>
  <si>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</si>
  <si>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</si>
  <si>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</si>
  <si>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</si>
  <si>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</si>
  <si>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</si>
  <si>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</si>
  <si>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</si>
  <si>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</si>
  <si>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</si>
  <si>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</si>
  <si>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</si>
  <si>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</si>
  <si>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</si>
  <si>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</si>
  <si>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</si>
  <si>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</si>
  <si>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</si>
  <si>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</si>
  <si>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</si>
  <si>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</si>
  <si>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</si>
  <si>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</si>
  <si>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</si>
  <si>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</si>
  <si>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</si>
  <si>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</si>
  <si>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</si>
  <si>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</si>
  <si>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</si>
  <si>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</si>
  <si>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</si>
  <si>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</si>
  <si>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</si>
  <si>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</si>
  <si>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</si>
  <si>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</si>
  <si>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</si>
  <si>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</si>
  <si>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</si>
  <si>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</si>
  <si>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</si>
  <si>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</si>
  <si>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</si>
  <si>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</si>
  <si>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</si>
  <si>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</si>
  <si>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</si>
  <si>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</si>
  <si>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</si>
  <si>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</si>
  <si>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</si>
  <si>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</si>
  <si>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</si>
  <si>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</si>
  <si>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</si>
  <si>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</si>
  <si>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</si>
  <si>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</si>
  <si>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</si>
  <si>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</si>
  <si>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</si>
  <si>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</si>
  <si>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</si>
  <si>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</si>
  <si>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</si>
  <si>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</si>
  <si>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</si>
  <si>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</si>
  <si>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</si>
  <si>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</si>
  <si>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</si>
  <si>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</si>
  <si>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</si>
  <si>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</si>
  <si>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</si>
  <si>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</si>
  <si>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</si>
  <si>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</si>
  <si>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</si>
  <si>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</si>
  <si>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</si>
  <si>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</si>
  <si>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</si>
  <si>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</si>
  <si>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</si>
  <si>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</si>
  <si>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</si>
  <si>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</si>
  <si>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</si>
  <si>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</si>
  <si>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</si>
  <si>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</si>
  <si>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</si>
  <si>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</si>
  <si>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</si>
  <si>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</si>
  <si>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</si>
  <si>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</si>
  <si>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</si>
  <si>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</si>
  <si>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</si>
  <si>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</si>
  <si>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</si>
  <si>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</si>
  <si>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</si>
  <si>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</si>
  <si>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</si>
  <si>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</si>
  <si>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</si>
  <si>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</si>
  <si>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Criterio</t>
  </si>
  <si>
    <t>N/A</t>
  </si>
  <si>
    <t>Si cumple</t>
  </si>
  <si>
    <t>Desactualizado</t>
  </si>
  <si>
    <t>La información fue publicada hasta octubre de 2019.</t>
  </si>
  <si>
    <t>Formato</t>
  </si>
  <si>
    <t>La información fue publicada hasta octubre de 2019</t>
  </si>
  <si>
    <t>Incompleto</t>
  </si>
  <si>
    <t xml:space="preserve">Si cumple </t>
  </si>
  <si>
    <t>|</t>
  </si>
  <si>
    <t xml:space="preserve">Si cumple. La mayoría de la información se publicó en septiembre 2019. </t>
  </si>
  <si>
    <t>Se observa actualización a diciembre 2018, septiembre 2019.</t>
  </si>
  <si>
    <t xml:space="preserve"> El Presidente de la Junta Directiva no incluye formación académica y experiencia laboral. Los apartados del Subdirector de Programas de Prevención y Promoción de Derechos Subdirectora de Programas de Protección de Derechos, Gerente de Planificación e Investigación, están desactualizados desde abril 2019. </t>
  </si>
  <si>
    <t>Se observa actualización a abril y septiembre 2019.</t>
  </si>
  <si>
    <t>Se obsesrva actualización a mayo y octubre 2019.</t>
  </si>
  <si>
    <t xml:space="preserve">Las actas de inexistencia de modificaciones presupuestarias se publicaron en octure 2019. Los estados financieros están en formato no seleccionable. </t>
  </si>
  <si>
    <t>La información fue publicada en septiembre de 2019.</t>
  </si>
  <si>
    <t>Se observa actualización a julio 2018 y septiembre 2019.</t>
  </si>
  <si>
    <t>La información fue publicada hasta septiembre de 2019.</t>
  </si>
  <si>
    <t xml:space="preserve">No se han realizado misiones oficiales de enero a junio 2019, pero no se coloca acta de inexistencia como tal, de conformidad a lo estipulado en el Art. 73 de la LAIP. </t>
  </si>
  <si>
    <t>La información se publicó hasta octubre de 2019.</t>
  </si>
  <si>
    <t>Hay apartados que no contienen el documento de compra, como en el caso del "camión furgón", con N° de placa 2681, microbus Toyota Coaster con Placa N4329; microbus Toyota Coaster Placa N12695. El dato sobre el "valor actual" no ha variado en todos los años, ya que es el mismo documento el que se ha publicado para todos los períodos de actualización. La información está incompleta .</t>
  </si>
  <si>
    <t>Se observa actualización a abril y octubre 2019.</t>
  </si>
  <si>
    <t>Es información que no genera la institución, por lo que coloca acta de inexistencia. Se publicaron en octubre 2019.</t>
  </si>
  <si>
    <t>La información fue publicada en octubre 2019.</t>
  </si>
  <si>
    <t xml:space="preserve">Los contratos no contienen la razón de versión pública del Art. 30 LAIP y Art. 17 del Lineamiento para tramitación de solicitudes. La información se publica por medio de plantilla en el portal y por medio de documento con el listado de procesos llevados a cabo. Estos últimos se publicaron en octubre 2019. </t>
  </si>
  <si>
    <t>Se observa actualización a enero 2018, mayo, julio y octubre 2019.</t>
  </si>
  <si>
    <t>Incongruente</t>
  </si>
  <si>
    <t>Sí cumple</t>
  </si>
  <si>
    <t>Se colocan actas de inexsitencia para los mecanismos de participación ciudadana, pero se lleva a cabo al menos uno: la rendición de cuentas, de la cual solamente se publica el informe, pero no el detalle del mecanismo</t>
  </si>
  <si>
    <t>La información se publicó en octubre 2019.</t>
  </si>
  <si>
    <t>Se observa actualización a julio 2018, julio y octubre 2019.</t>
  </si>
  <si>
    <t>Si cumple. La información se publicó en septiembre y octubre 2019.</t>
  </si>
  <si>
    <t>La información se publicó en septiembre y octubre 2019.</t>
  </si>
  <si>
    <t xml:space="preserve">Se verificó que las resoluciones de 2019, se encuentran incompletas ya que se hace falta la n° 30.  Las resoluciones no contienen la razón de versión pública del Art. 30 LAIP y Art. 17 del Lineamiento para tramitación de solicitudess. </t>
  </si>
  <si>
    <t>Se observa actualización a abril, julio, septiembre y octubre 2019.</t>
  </si>
  <si>
    <t>La información se publica por el cuadro que provee el portal, con fecha de actualización julio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</si>
</sst>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0"/>
      <color rgb="FF000000"/>
      <name val="Calibri"/>
      <family val="2"/>
    </font>
    <font>
      <sz val="10"/>
      <color rgb="FFFFFFFF"/>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b/>
      <sz val="10"/>
      <color theme="0"/>
      <name val="Calibri"/>
      <family val="2"/>
    </font>
    <font>
      <sz val="8"/>
      <name val="Calibri"/>
      <family val="2"/>
      <scheme val="minor"/>
    </font>
    <font>
      <sz val="10"/>
      <color theme="1"/>
      <name val="Calibri"/>
      <family val="2"/>
      <scheme val="minor"/>
    </font>
    <font>
      <sz val="9"/>
      <color rgb="FFFFFFFF"/>
      <name val="Calibri"/>
      <family val="2"/>
      <scheme val="minor"/>
    </font>
    <font>
      <sz val="10"/>
      <color theme="1"/>
      <name val="Calibri  "/>
    </font>
  </fonts>
  <fills count="14">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9688"/>
        <bgColor rgb="FF000000"/>
      </patternFill>
    </fill>
    <fill>
      <patternFill patternType="solid">
        <fgColor theme="3" tint="0.39997558519241921"/>
        <bgColor indexed="64"/>
      </patternFill>
    </fill>
    <fill>
      <patternFill patternType="solid">
        <fgColor theme="3" tint="0.39997558519241921"/>
        <bgColor rgb="FF000000"/>
      </patternFill>
    </fill>
    <fill>
      <patternFill patternType="solid">
        <fgColor theme="4" tint="0.39997558519241921"/>
        <bgColor rgb="FF000000"/>
      </patternFill>
    </fill>
    <fill>
      <patternFill patternType="solid">
        <fgColor rgb="FF00B0F0"/>
        <bgColor rgb="FF000000"/>
      </patternFill>
    </fill>
    <fill>
      <patternFill patternType="solid">
        <fgColor rgb="FF1F4E79"/>
        <bgColor indexed="64"/>
      </patternFill>
    </fill>
    <fill>
      <patternFill patternType="solid">
        <fgColor theme="4" tint="-0.249977111117893"/>
        <bgColor rgb="FF000000"/>
      </patternFill>
    </fill>
    <fill>
      <patternFill patternType="solid">
        <fgColor rgb="FFFFFFFF"/>
        <bgColor indexed="64"/>
      </patternFill>
    </fill>
    <fill>
      <patternFill patternType="solid">
        <fgColor rgb="FF9BC2E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s>
  <cellStyleXfs count="1">
    <xf numFmtId="0" fontId="0" fillId="0" borderId="0"/>
  </cellStyleXfs>
  <cellXfs count="193">
    <xf numFmtId="0" fontId="0" fillId="0" borderId="0" xfId="0"/>
    <xf numFmtId="0" fontId="0" fillId="0" borderId="0" xfId="0" applyAlignment="1">
      <alignment horizontal="center" vertical="center"/>
    </xf>
    <xf numFmtId="0" fontId="0" fillId="0" borderId="0" xfId="0" applyAlignment="1">
      <alignment wrapText="1"/>
    </xf>
    <xf numFmtId="0" fontId="0" fillId="2" borderId="3" xfId="0" applyFill="1" applyBorder="1" applyAlignment="1">
      <alignment horizontal="center" vertical="center"/>
    </xf>
    <xf numFmtId="0" fontId="1" fillId="3" borderId="1" xfId="0" applyFont="1" applyFill="1" applyBorder="1" applyAlignment="1" applyProtection="1">
      <alignment horizontal="center" vertical="center" wrapText="1"/>
    </xf>
    <xf numFmtId="0" fontId="0" fillId="6" borderId="3" xfId="0" applyFill="1" applyBorder="1" applyAlignment="1">
      <alignment horizontal="center" vertical="center"/>
    </xf>
    <xf numFmtId="0" fontId="1" fillId="7" borderId="1" xfId="0" applyFont="1" applyFill="1" applyBorder="1" applyAlignment="1" applyProtection="1">
      <alignment horizontal="center" vertical="center" wrapText="1"/>
    </xf>
    <xf numFmtId="0" fontId="1" fillId="8" borderId="1" xfId="0" applyFont="1" applyFill="1" applyBorder="1" applyAlignment="1" applyProtection="1">
      <alignment horizontal="center" vertical="center" wrapText="1"/>
    </xf>
    <xf numFmtId="0" fontId="0" fillId="0" borderId="3" xfId="0" applyBorder="1" applyAlignment="1">
      <alignment horizontal="center" vertical="center"/>
    </xf>
    <xf numFmtId="0" fontId="3" fillId="9" borderId="1" xfId="0" applyFont="1" applyFill="1" applyBorder="1" applyAlignment="1" applyProtection="1">
      <alignment horizontal="center" vertical="center" wrapText="1"/>
    </xf>
    <xf numFmtId="0" fontId="4" fillId="10" borderId="10" xfId="0" applyFont="1" applyFill="1" applyBorder="1" applyAlignment="1">
      <alignment horizontal="center" vertical="center"/>
    </xf>
    <xf numFmtId="0" fontId="3" fillId="4" borderId="1" xfId="0" applyFont="1" applyFill="1" applyBorder="1" applyAlignment="1" applyProtection="1">
      <alignment horizontal="center" vertical="center" wrapText="1"/>
    </xf>
    <xf numFmtId="0" fontId="0" fillId="0" borderId="1" xfId="0" applyBorder="1"/>
    <xf numFmtId="0" fontId="0" fillId="0" borderId="1" xfId="0" applyFill="1" applyBorder="1"/>
    <xf numFmtId="0" fontId="3" fillId="9" borderId="2"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0" borderId="0" xfId="0" applyBorder="1"/>
    <xf numFmtId="0" fontId="4" fillId="10" borderId="10"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0" borderId="1" xfId="0" applyBorder="1" applyAlignment="1">
      <alignment horizontal="left" vertical="center" wrapText="1"/>
    </xf>
    <xf numFmtId="0" fontId="0" fillId="2" borderId="1" xfId="0" applyFill="1" applyBorder="1" applyAlignment="1">
      <alignment horizontal="center" vertical="center" wrapText="1"/>
    </xf>
    <xf numFmtId="0" fontId="1" fillId="7" borderId="3" xfId="0" applyFont="1" applyFill="1" applyBorder="1" applyAlignment="1" applyProtection="1">
      <alignment horizontal="left" vertical="center" wrapText="1"/>
    </xf>
    <xf numFmtId="0" fontId="0" fillId="0" borderId="0" xfId="0" applyAlignment="1">
      <alignment horizontal="left" wrapText="1"/>
    </xf>
    <xf numFmtId="0" fontId="1" fillId="3" borderId="3" xfId="0" applyFont="1" applyFill="1" applyBorder="1" applyAlignment="1" applyProtection="1">
      <alignment horizontal="left" vertical="center" wrapText="1"/>
    </xf>
    <xf numFmtId="0" fontId="1" fillId="7" borderId="1"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wrapText="1"/>
    </xf>
    <xf numFmtId="0" fontId="0" fillId="0" borderId="3" xfId="0" applyBorder="1" applyAlignment="1">
      <alignment horizontal="center" vertical="center"/>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3" fillId="5" borderId="12" xfId="0" applyFont="1" applyFill="1" applyBorder="1" applyAlignment="1" applyProtection="1">
      <alignment horizontal="center" vertical="center" wrapText="1"/>
    </xf>
    <xf numFmtId="0" fontId="1" fillId="8" borderId="12" xfId="0" applyFont="1" applyFill="1" applyBorder="1" applyAlignment="1" applyProtection="1">
      <alignment horizontal="left" vertical="center" wrapText="1"/>
    </xf>
    <xf numFmtId="0" fontId="4" fillId="10" borderId="15" xfId="0" applyFont="1" applyFill="1" applyBorder="1" applyAlignment="1">
      <alignment horizontal="center" vertical="center"/>
    </xf>
    <xf numFmtId="0" fontId="2" fillId="4" borderId="3" xfId="0" applyFont="1" applyFill="1" applyBorder="1" applyAlignment="1" applyProtection="1">
      <alignment vertical="center" wrapText="1"/>
    </xf>
    <xf numFmtId="0" fontId="2" fillId="4" borderId="8" xfId="0" applyFont="1" applyFill="1" applyBorder="1" applyAlignment="1" applyProtection="1">
      <alignment vertical="center" wrapText="1"/>
    </xf>
    <xf numFmtId="0" fontId="3" fillId="5" borderId="3"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3" fillId="4" borderId="3" xfId="0" applyFont="1" applyFill="1" applyBorder="1" applyAlignment="1" applyProtection="1">
      <alignment vertical="center" wrapText="1"/>
    </xf>
    <xf numFmtId="0" fontId="3" fillId="4" borderId="8" xfId="0" applyFont="1" applyFill="1" applyBorder="1" applyAlignment="1" applyProtection="1">
      <alignmen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4" fillId="10" borderId="7" xfId="0" applyFont="1" applyFill="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wrapText="1"/>
    </xf>
    <xf numFmtId="0" fontId="9" fillId="2" borderId="1" xfId="0" applyFont="1" applyFill="1" applyBorder="1" applyAlignment="1">
      <alignment horizontal="center" wrapText="1"/>
    </xf>
    <xf numFmtId="0" fontId="5" fillId="12" borderId="1" xfId="0" applyFont="1" applyFill="1" applyBorder="1" applyAlignment="1">
      <alignment horizontal="center" vertical="center"/>
    </xf>
    <xf numFmtId="0" fontId="5" fillId="1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11" fillId="2" borderId="18" xfId="0" applyFont="1" applyFill="1" applyBorder="1" applyAlignment="1">
      <alignment horizont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 xfId="0" applyFont="1" applyBorder="1" applyAlignment="1">
      <alignment horizontal="center" vertical="center"/>
    </xf>
    <xf numFmtId="0" fontId="9" fillId="2" borderId="26" xfId="0" applyFont="1" applyFill="1" applyBorder="1" applyAlignment="1">
      <alignment horizontal="center" vertical="center" wrapText="1"/>
    </xf>
    <xf numFmtId="0" fontId="9" fillId="2" borderId="26" xfId="0" applyFont="1" applyFill="1" applyBorder="1" applyAlignment="1">
      <alignment wrapText="1"/>
    </xf>
    <xf numFmtId="0" fontId="0" fillId="0" borderId="26" xfId="0" applyBorder="1" applyAlignment="1">
      <alignment horizontal="center" vertical="center"/>
    </xf>
    <xf numFmtId="0" fontId="4" fillId="1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5" fillId="0" borderId="6" xfId="0" applyFont="1" applyBorder="1" applyAlignment="1">
      <alignment horizontal="center" vertical="center" wrapText="1"/>
    </xf>
    <xf numFmtId="0" fontId="6" fillId="0" borderId="6" xfId="0" applyFont="1" applyBorder="1" applyAlignment="1">
      <alignment horizontal="center" vertical="center"/>
    </xf>
    <xf numFmtId="0" fontId="5"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10" borderId="28" xfId="0" applyFont="1" applyFill="1" applyBorder="1" applyAlignment="1">
      <alignment vertical="center" wrapText="1"/>
    </xf>
    <xf numFmtId="0" fontId="4" fillId="10" borderId="27" xfId="0" applyFont="1" applyFill="1" applyBorder="1" applyAlignment="1">
      <alignment vertical="center" wrapText="1"/>
    </xf>
    <xf numFmtId="0" fontId="5" fillId="0" borderId="4"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9" fillId="0" borderId="9" xfId="0" applyFont="1" applyBorder="1" applyAlignment="1">
      <alignment wrapText="1"/>
    </xf>
    <xf numFmtId="0" fontId="6" fillId="2" borderId="9"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3" xfId="0" applyBorder="1" applyAlignment="1">
      <alignment horizontal="center" vertical="center" wrapText="1"/>
    </xf>
    <xf numFmtId="0" fontId="0" fillId="6" borderId="3" xfId="0" applyFill="1" applyBorder="1" applyAlignment="1">
      <alignment horizontal="center" vertical="center" wrapText="1"/>
    </xf>
    <xf numFmtId="0" fontId="0" fillId="2" borderId="3"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6" borderId="3" xfId="0" applyFill="1" applyBorder="1" applyAlignment="1">
      <alignment horizontal="center" vertical="center" wrapText="1"/>
    </xf>
    <xf numFmtId="0" fontId="0" fillId="2" borderId="3" xfId="0" applyFill="1" applyBorder="1" applyAlignment="1">
      <alignment horizontal="center"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0" fillId="6" borderId="3"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8" xfId="0" applyFill="1" applyBorder="1" applyAlignment="1">
      <alignment horizontal="center" vertical="center" wrapText="1"/>
    </xf>
    <xf numFmtId="0" fontId="0" fillId="2" borderId="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8" xfId="0" applyFill="1" applyBorder="1" applyAlignment="1">
      <alignment horizontal="center" vertical="center" wrapText="1"/>
    </xf>
    <xf numFmtId="0" fontId="3" fillId="5" borderId="3"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8"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0" fillId="0" borderId="1" xfId="0" applyBorder="1" applyAlignment="1">
      <alignment horizontal="center" vertical="center"/>
    </xf>
    <xf numFmtId="0" fontId="1" fillId="8" borderId="3" xfId="0" applyFont="1" applyFill="1" applyBorder="1" applyAlignment="1" applyProtection="1">
      <alignment horizontal="left" vertical="center" wrapText="1"/>
    </xf>
    <xf numFmtId="0" fontId="1" fillId="8" borderId="12"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8"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3" fillId="5" borderId="13"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1" fillId="8" borderId="1" xfId="0" applyFont="1" applyFill="1" applyBorder="1" applyAlignment="1" applyProtection="1">
      <alignment horizontal="left" vertical="center" wrapText="1"/>
    </xf>
    <xf numFmtId="0" fontId="7" fillId="11" borderId="11" xfId="0"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3" fillId="5" borderId="12" xfId="0" applyNumberFormat="1" applyFont="1" applyFill="1" applyBorder="1" applyAlignment="1" applyProtection="1">
      <alignment horizontal="center" vertical="center" wrapText="1"/>
    </xf>
    <xf numFmtId="0" fontId="3" fillId="5" borderId="8" xfId="0" applyNumberFormat="1" applyFont="1" applyFill="1" applyBorder="1" applyAlignment="1" applyProtection="1">
      <alignment horizontal="center" vertical="center" wrapText="1"/>
    </xf>
    <xf numFmtId="0" fontId="3" fillId="11" borderId="3" xfId="0" applyFont="1" applyFill="1" applyBorder="1" applyAlignment="1" applyProtection="1">
      <alignment horizontal="center" vertical="center" wrapText="1"/>
    </xf>
    <xf numFmtId="0" fontId="3" fillId="11" borderId="12" xfId="0" applyFont="1" applyFill="1" applyBorder="1" applyAlignment="1" applyProtection="1">
      <alignment horizontal="center" vertical="center" wrapText="1"/>
    </xf>
    <xf numFmtId="0" fontId="3" fillId="11" borderId="8"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32" xfId="0"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5" fillId="12" borderId="1" xfId="0" applyFont="1" applyFill="1" applyBorder="1" applyAlignment="1">
      <alignment horizontal="center" vertical="center"/>
    </xf>
    <xf numFmtId="0" fontId="0" fillId="0" borderId="1" xfId="0" applyBorder="1" applyAlignment="1">
      <alignment horizontal="center" vertical="center" textRotation="90" wrapText="1"/>
    </xf>
    <xf numFmtId="0" fontId="10"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5" fillId="12" borderId="3" xfId="0" applyFont="1" applyFill="1" applyBorder="1" applyAlignment="1">
      <alignment horizontal="center" vertical="center"/>
    </xf>
    <xf numFmtId="0" fontId="5" fillId="12" borderId="12" xfId="0" applyFont="1" applyFill="1" applyBorder="1" applyAlignment="1">
      <alignment horizontal="center" vertical="center"/>
    </xf>
    <xf numFmtId="0" fontId="5" fillId="12" borderId="8" xfId="0" applyFont="1" applyFill="1" applyBorder="1" applyAlignment="1">
      <alignment horizontal="center" vertical="center"/>
    </xf>
    <xf numFmtId="0" fontId="5" fillId="13" borderId="1" xfId="0" applyFont="1" applyFill="1" applyBorder="1" applyAlignment="1">
      <alignment horizontal="center" vertical="center" wrapText="1"/>
    </xf>
    <xf numFmtId="0" fontId="6" fillId="0" borderId="21" xfId="0" applyFont="1" applyBorder="1" applyAlignment="1">
      <alignment horizontal="center" vertical="center"/>
    </xf>
    <xf numFmtId="0" fontId="4" fillId="10" borderId="11" xfId="0" applyFont="1" applyFill="1" applyBorder="1" applyAlignment="1">
      <alignment horizontal="center" vertical="center" wrapText="1"/>
    </xf>
    <xf numFmtId="0" fontId="0" fillId="0" borderId="16" xfId="0" applyBorder="1" applyAlignment="1">
      <alignment horizontal="center" vertical="center" textRotation="90" wrapText="1"/>
    </xf>
    <xf numFmtId="0" fontId="0" fillId="0" borderId="20" xfId="0" applyBorder="1" applyAlignment="1">
      <alignment horizontal="center" vertical="center" textRotation="90" wrapText="1"/>
    </xf>
    <xf numFmtId="0" fontId="0" fillId="0" borderId="24" xfId="0" applyBorder="1" applyAlignment="1">
      <alignment horizontal="center" vertical="center" textRotation="90" wrapText="1"/>
    </xf>
    <xf numFmtId="0" fontId="4" fillId="10" borderId="18" xfId="0" applyFont="1" applyFill="1" applyBorder="1" applyAlignment="1">
      <alignment horizontal="center" vertical="center" wrapText="1"/>
    </xf>
    <xf numFmtId="0" fontId="4" fillId="10" borderId="26" xfId="0" applyFont="1" applyFill="1" applyBorder="1" applyAlignment="1">
      <alignment horizontal="center" vertical="center" wrapText="1"/>
    </xf>
    <xf numFmtId="0" fontId="4" fillId="10" borderId="25"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4" fillId="10" borderId="7"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23" xfId="0" applyFont="1" applyFill="1" applyBorder="1" applyAlignment="1">
      <alignment horizontal="center" vertical="center" wrapText="1"/>
    </xf>
    <xf numFmtId="0" fontId="4" fillId="10" borderId="27"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6" fillId="0" borderId="29" xfId="0" applyFont="1" applyBorder="1" applyAlignment="1">
      <alignment horizontal="center" vertical="center"/>
    </xf>
    <xf numFmtId="0" fontId="0" fillId="0" borderId="30" xfId="0" applyBorder="1" applyAlignment="1">
      <alignment horizontal="center"/>
    </xf>
    <xf numFmtId="0" fontId="6" fillId="0" borderId="31" xfId="0" applyFont="1" applyBorder="1" applyAlignment="1">
      <alignment horizontal="center" vertical="center"/>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3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29" xfId="0" applyFont="1" applyFill="1" applyBorder="1" applyAlignment="1">
      <alignment horizontal="center" vertical="center"/>
    </xf>
    <xf numFmtId="0" fontId="5" fillId="2" borderId="5" xfId="0" applyFont="1" applyFill="1" applyBorder="1" applyAlignment="1">
      <alignment horizontal="center" vertical="center" wrapText="1"/>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122"/>
  <sheetViews>
    <sheetView tabSelected="1" topLeftCell="B116" zoomScale="85" zoomScaleNormal="85" workbookViewId="0">
      <selection activeCell="K53" sqref="K53:K57"/>
    </sheetView>
  </sheetViews>
  <sheetFormatPr baseColWidth="10" defaultRowHeight="14.4"/>
  <cols>
    <col min="2" max="2" width="11.5546875" customWidth="1"/>
    <col min="3" max="3" width="11.5546875" style="18" customWidth="1"/>
    <col min="4" max="4" width="19.88671875" style="2" customWidth="1"/>
    <col min="5" max="5" width="19.88671875" style="2" hidden="1" customWidth="1"/>
    <col min="6" max="6" width="28" style="2" customWidth="1"/>
    <col min="7" max="7" width="43.88671875" style="24" customWidth="1"/>
    <col min="8" max="9" width="12.6640625" style="1" customWidth="1"/>
    <col min="10" max="10" width="34.33203125" style="47" customWidth="1"/>
    <col min="11" max="11" width="24.109375" style="47" customWidth="1"/>
    <col min="12" max="12" width="20.109375" style="2" customWidth="1"/>
  </cols>
  <sheetData>
    <row r="2" spans="2:12" ht="172.8">
      <c r="E2" s="22" t="s">
        <v>169</v>
      </c>
      <c r="F2" s="22" t="s">
        <v>170</v>
      </c>
      <c r="G2" s="21" t="s">
        <v>205</v>
      </c>
    </row>
    <row r="3" spans="2:12" ht="100.8">
      <c r="F3" s="22" t="s">
        <v>171</v>
      </c>
      <c r="G3" s="21" t="s">
        <v>173</v>
      </c>
    </row>
    <row r="4" spans="2:12" ht="129.6">
      <c r="F4" s="22" t="s">
        <v>172</v>
      </c>
      <c r="G4" s="21" t="s">
        <v>174</v>
      </c>
    </row>
    <row r="6" spans="2:12">
      <c r="C6" s="12"/>
    </row>
    <row r="7" spans="2:12" ht="15" customHeight="1">
      <c r="B7" s="14" t="s">
        <v>6</v>
      </c>
      <c r="C7" s="9"/>
      <c r="D7" s="134" t="s">
        <v>10</v>
      </c>
      <c r="E7" s="135"/>
      <c r="F7" s="135"/>
      <c r="G7" s="135"/>
      <c r="H7" s="135"/>
      <c r="I7" s="135"/>
      <c r="J7" s="135"/>
      <c r="K7" s="135"/>
      <c r="L7" s="135"/>
    </row>
    <row r="8" spans="2:12" ht="27.75" customHeight="1">
      <c r="B8" s="123" t="s">
        <v>11</v>
      </c>
      <c r="C8" s="17" t="s">
        <v>130</v>
      </c>
      <c r="D8" s="16" t="s">
        <v>5</v>
      </c>
      <c r="E8" s="11" t="s">
        <v>12</v>
      </c>
      <c r="F8" s="4" t="s">
        <v>4</v>
      </c>
      <c r="G8" s="25" t="s">
        <v>13</v>
      </c>
      <c r="H8" s="8" t="s">
        <v>3</v>
      </c>
      <c r="I8" s="31" t="s">
        <v>235</v>
      </c>
      <c r="J8" s="86" t="s">
        <v>429</v>
      </c>
      <c r="K8" s="89" t="s">
        <v>206</v>
      </c>
      <c r="L8" s="89" t="s">
        <v>430</v>
      </c>
    </row>
    <row r="9" spans="2:12" ht="27.75" customHeight="1">
      <c r="B9" s="124"/>
      <c r="C9" s="104">
        <v>0</v>
      </c>
      <c r="D9" s="101" t="s">
        <v>159</v>
      </c>
      <c r="E9" s="13" t="s">
        <v>14</v>
      </c>
      <c r="F9" s="30" t="s">
        <v>160</v>
      </c>
      <c r="G9" s="29">
        <v>0.2</v>
      </c>
      <c r="H9" s="136">
        <v>1</v>
      </c>
      <c r="I9" s="29">
        <v>0.2</v>
      </c>
      <c r="J9" s="101" t="s">
        <v>432</v>
      </c>
      <c r="K9" s="139" t="s">
        <v>431</v>
      </c>
      <c r="L9" s="139" t="s">
        <v>431</v>
      </c>
    </row>
    <row r="10" spans="2:12" ht="27.75" customHeight="1">
      <c r="B10" s="124"/>
      <c r="C10" s="105"/>
      <c r="D10" s="102"/>
      <c r="E10" s="30" t="s">
        <v>15</v>
      </c>
      <c r="F10" s="30" t="s">
        <v>161</v>
      </c>
      <c r="G10" s="29">
        <v>0.4</v>
      </c>
      <c r="H10" s="137"/>
      <c r="I10" s="29">
        <v>0.4</v>
      </c>
      <c r="J10" s="102"/>
      <c r="K10" s="140"/>
      <c r="L10" s="140"/>
    </row>
    <row r="11" spans="2:12" ht="27.75" customHeight="1">
      <c r="B11" s="124"/>
      <c r="C11" s="106"/>
      <c r="D11" s="103"/>
      <c r="E11" s="13" t="s">
        <v>16</v>
      </c>
      <c r="F11" s="30" t="s">
        <v>162</v>
      </c>
      <c r="G11" s="29">
        <v>0.4</v>
      </c>
      <c r="H11" s="138"/>
      <c r="I11" s="29">
        <v>0.4</v>
      </c>
      <c r="J11" s="103"/>
      <c r="K11" s="141"/>
      <c r="L11" s="141"/>
    </row>
    <row r="12" spans="2:12" ht="69">
      <c r="B12" s="124"/>
      <c r="C12" s="104">
        <v>1</v>
      </c>
      <c r="D12" s="133" t="s">
        <v>17</v>
      </c>
      <c r="E12" s="110" t="s">
        <v>131</v>
      </c>
      <c r="F12" s="6" t="s">
        <v>46</v>
      </c>
      <c r="G12" s="26" t="s">
        <v>175</v>
      </c>
      <c r="H12" s="5">
        <v>0.5</v>
      </c>
      <c r="I12" s="93">
        <v>0.5</v>
      </c>
      <c r="J12" s="95" t="s">
        <v>432</v>
      </c>
      <c r="K12" s="95" t="s">
        <v>230</v>
      </c>
      <c r="L12" s="95" t="s">
        <v>431</v>
      </c>
    </row>
    <row r="13" spans="2:12" ht="82.8">
      <c r="B13" s="124"/>
      <c r="C13" s="106"/>
      <c r="D13" s="133"/>
      <c r="E13" s="112"/>
      <c r="F13" s="6" t="s">
        <v>47</v>
      </c>
      <c r="G13" s="26" t="s">
        <v>176</v>
      </c>
      <c r="H13" s="5">
        <v>0.5</v>
      </c>
      <c r="I13" s="93">
        <v>0.5</v>
      </c>
      <c r="J13" s="97"/>
      <c r="K13" s="97"/>
      <c r="L13" s="97"/>
    </row>
    <row r="14" spans="2:12" ht="27.6">
      <c r="B14" s="124"/>
      <c r="C14" s="104">
        <v>2</v>
      </c>
      <c r="D14" s="107" t="s">
        <v>18</v>
      </c>
      <c r="E14" s="110" t="s">
        <v>132</v>
      </c>
      <c r="F14" s="7" t="s">
        <v>48</v>
      </c>
      <c r="G14" s="27" t="s">
        <v>163</v>
      </c>
      <c r="H14" s="3">
        <f>0.4*0.6</f>
        <v>0.24</v>
      </c>
      <c r="I14" s="94">
        <v>0.24</v>
      </c>
      <c r="J14" s="98" t="s">
        <v>440</v>
      </c>
      <c r="K14" s="98" t="s">
        <v>441</v>
      </c>
      <c r="L14" s="98" t="s">
        <v>431</v>
      </c>
    </row>
    <row r="15" spans="2:12" ht="27.6">
      <c r="B15" s="124"/>
      <c r="C15" s="105"/>
      <c r="D15" s="108"/>
      <c r="E15" s="111"/>
      <c r="F15" s="7" t="s">
        <v>49</v>
      </c>
      <c r="G15" s="27" t="s">
        <v>164</v>
      </c>
      <c r="H15" s="3">
        <f>0.3*0.6</f>
        <v>0.18</v>
      </c>
      <c r="I15" s="94">
        <v>0.18</v>
      </c>
      <c r="J15" s="99"/>
      <c r="K15" s="99"/>
      <c r="L15" s="99"/>
    </row>
    <row r="16" spans="2:12" ht="55.2">
      <c r="B16" s="124"/>
      <c r="C16" s="105"/>
      <c r="D16" s="108"/>
      <c r="E16" s="111"/>
      <c r="F16" s="7" t="s">
        <v>50</v>
      </c>
      <c r="G16" s="27" t="s">
        <v>177</v>
      </c>
      <c r="H16" s="3">
        <f>0.3*0.6</f>
        <v>0.18</v>
      </c>
      <c r="I16" s="94">
        <v>0.18</v>
      </c>
      <c r="J16" s="99"/>
      <c r="K16" s="99"/>
      <c r="L16" s="99"/>
    </row>
    <row r="17" spans="2:12" ht="27.6">
      <c r="B17" s="124"/>
      <c r="C17" s="38"/>
      <c r="D17" s="109"/>
      <c r="E17" s="112"/>
      <c r="F17" s="7" t="s">
        <v>207</v>
      </c>
      <c r="G17" s="34" t="s">
        <v>208</v>
      </c>
      <c r="H17" s="3">
        <v>0.4</v>
      </c>
      <c r="I17" s="94">
        <f>0.05*2</f>
        <v>0.1</v>
      </c>
      <c r="J17" s="100"/>
      <c r="K17" s="100"/>
      <c r="L17" s="100"/>
    </row>
    <row r="18" spans="2:12" ht="87.75" customHeight="1">
      <c r="B18" s="124"/>
      <c r="C18" s="127">
        <v>3</v>
      </c>
      <c r="D18" s="107" t="s">
        <v>19</v>
      </c>
      <c r="E18" s="110" t="s">
        <v>133</v>
      </c>
      <c r="F18" s="6" t="s">
        <v>51</v>
      </c>
      <c r="G18" s="117" t="s">
        <v>178</v>
      </c>
      <c r="H18" s="5">
        <f>0.25*0.6</f>
        <v>0.15</v>
      </c>
      <c r="I18" s="93">
        <v>0</v>
      </c>
      <c r="J18" s="95" t="s">
        <v>442</v>
      </c>
      <c r="K18" s="95" t="s">
        <v>443</v>
      </c>
      <c r="L18" s="95" t="s">
        <v>433</v>
      </c>
    </row>
    <row r="19" spans="2:12">
      <c r="B19" s="124"/>
      <c r="C19" s="128"/>
      <c r="D19" s="108"/>
      <c r="E19" s="111"/>
      <c r="F19" s="6" t="s">
        <v>52</v>
      </c>
      <c r="G19" s="118"/>
      <c r="H19" s="5">
        <f>0.25*0.6</f>
        <v>0.15</v>
      </c>
      <c r="I19" s="93">
        <v>0</v>
      </c>
      <c r="J19" s="96"/>
      <c r="K19" s="96"/>
      <c r="L19" s="96"/>
    </row>
    <row r="20" spans="2:12" ht="41.4">
      <c r="B20" s="124"/>
      <c r="C20" s="128"/>
      <c r="D20" s="108"/>
      <c r="E20" s="111"/>
      <c r="F20" s="6" t="s">
        <v>53</v>
      </c>
      <c r="G20" s="28" t="s">
        <v>179</v>
      </c>
      <c r="H20" s="5">
        <f>0.25*0.6</f>
        <v>0.15</v>
      </c>
      <c r="I20" s="93">
        <v>0</v>
      </c>
      <c r="J20" s="96"/>
      <c r="K20" s="96"/>
      <c r="L20" s="96"/>
    </row>
    <row r="21" spans="2:12" ht="55.2">
      <c r="B21" s="124"/>
      <c r="C21" s="128"/>
      <c r="D21" s="108"/>
      <c r="E21" s="111"/>
      <c r="F21" s="6" t="s">
        <v>54</v>
      </c>
      <c r="G21" s="26" t="s">
        <v>165</v>
      </c>
      <c r="H21" s="5">
        <f>0.25*0.6</f>
        <v>0.15</v>
      </c>
      <c r="I21" s="93">
        <v>0</v>
      </c>
      <c r="J21" s="96"/>
      <c r="K21" s="96"/>
      <c r="L21" s="96"/>
    </row>
    <row r="22" spans="2:12" ht="27.6">
      <c r="B22" s="124"/>
      <c r="C22" s="129"/>
      <c r="D22" s="109"/>
      <c r="E22" s="112"/>
      <c r="F22" s="6" t="s">
        <v>209</v>
      </c>
      <c r="G22" s="26" t="s">
        <v>208</v>
      </c>
      <c r="H22" s="5">
        <v>0.4</v>
      </c>
      <c r="I22" s="93">
        <v>0</v>
      </c>
      <c r="J22" s="97"/>
      <c r="K22" s="97"/>
      <c r="L22" s="97"/>
    </row>
    <row r="23" spans="2:12" ht="15" customHeight="1">
      <c r="B23" s="124"/>
      <c r="C23" s="104">
        <v>4</v>
      </c>
      <c r="D23" s="130" t="s">
        <v>20</v>
      </c>
      <c r="E23" s="110" t="s">
        <v>144</v>
      </c>
      <c r="F23" s="7" t="s">
        <v>55</v>
      </c>
      <c r="G23" s="125" t="s">
        <v>180</v>
      </c>
      <c r="H23" s="3">
        <f>0.25*0.6</f>
        <v>0.15</v>
      </c>
      <c r="I23" s="94">
        <v>0.15</v>
      </c>
      <c r="J23" s="98" t="s">
        <v>445</v>
      </c>
      <c r="K23" s="98" t="s">
        <v>444</v>
      </c>
      <c r="L23" s="98" t="s">
        <v>435</v>
      </c>
    </row>
    <row r="24" spans="2:12" ht="45" customHeight="1">
      <c r="B24" s="124"/>
      <c r="C24" s="105"/>
      <c r="D24" s="131"/>
      <c r="E24" s="111"/>
      <c r="F24" s="7" t="s">
        <v>56</v>
      </c>
      <c r="G24" s="125"/>
      <c r="H24" s="3">
        <f>0.25*0.6</f>
        <v>0.15</v>
      </c>
      <c r="I24" s="94">
        <v>0.15</v>
      </c>
      <c r="J24" s="99"/>
      <c r="K24" s="99"/>
      <c r="L24" s="99"/>
    </row>
    <row r="25" spans="2:12" ht="41.4">
      <c r="B25" s="124"/>
      <c r="C25" s="105"/>
      <c r="D25" s="131"/>
      <c r="E25" s="111"/>
      <c r="F25" s="7" t="s">
        <v>57</v>
      </c>
      <c r="G25" s="27" t="s">
        <v>181</v>
      </c>
      <c r="H25" s="3">
        <f>0.25*0.6</f>
        <v>0.15</v>
      </c>
      <c r="I25" s="94">
        <v>0.15</v>
      </c>
      <c r="J25" s="99"/>
      <c r="K25" s="99"/>
      <c r="L25" s="99"/>
    </row>
    <row r="26" spans="2:12" ht="27.6">
      <c r="B26" s="124"/>
      <c r="C26" s="105"/>
      <c r="D26" s="131"/>
      <c r="E26" s="111"/>
      <c r="F26" s="7" t="s">
        <v>58</v>
      </c>
      <c r="G26" s="27" t="s">
        <v>182</v>
      </c>
      <c r="H26" s="3">
        <f>0.25*0.6</f>
        <v>0.15</v>
      </c>
      <c r="I26" s="94">
        <v>0</v>
      </c>
      <c r="J26" s="99"/>
      <c r="K26" s="99"/>
      <c r="L26" s="99"/>
    </row>
    <row r="27" spans="2:12" ht="27.6">
      <c r="B27" s="124"/>
      <c r="C27" s="106"/>
      <c r="D27" s="132"/>
      <c r="E27" s="112"/>
      <c r="F27" s="7" t="s">
        <v>229</v>
      </c>
      <c r="G27" s="34" t="s">
        <v>213</v>
      </c>
      <c r="H27" s="3">
        <v>0.4</v>
      </c>
      <c r="I27" s="94">
        <f>0.1*1</f>
        <v>0.1</v>
      </c>
      <c r="J27" s="100"/>
      <c r="K27" s="100"/>
      <c r="L27" s="100"/>
    </row>
    <row r="28" spans="2:12" ht="38.25" customHeight="1">
      <c r="B28" s="124"/>
      <c r="C28" s="104">
        <v>5</v>
      </c>
      <c r="D28" s="107" t="s">
        <v>21</v>
      </c>
      <c r="E28" s="110" t="s">
        <v>134</v>
      </c>
      <c r="F28" s="6" t="s">
        <v>59</v>
      </c>
      <c r="G28" s="23" t="s">
        <v>183</v>
      </c>
      <c r="H28" s="5">
        <f>0.5*0.6</f>
        <v>0.3</v>
      </c>
      <c r="I28" s="93">
        <v>0.3</v>
      </c>
      <c r="J28" s="95" t="s">
        <v>432</v>
      </c>
      <c r="K28" s="95" t="s">
        <v>446</v>
      </c>
      <c r="L28" s="95" t="s">
        <v>431</v>
      </c>
    </row>
    <row r="29" spans="2:12" ht="55.2">
      <c r="B29" s="124"/>
      <c r="C29" s="105"/>
      <c r="D29" s="108"/>
      <c r="E29" s="111"/>
      <c r="F29" s="6" t="s">
        <v>60</v>
      </c>
      <c r="G29" s="26" t="s">
        <v>184</v>
      </c>
      <c r="H29" s="5">
        <f>0.5*0.6</f>
        <v>0.3</v>
      </c>
      <c r="I29" s="93">
        <v>0.3</v>
      </c>
      <c r="J29" s="96"/>
      <c r="K29" s="96"/>
      <c r="L29" s="96"/>
    </row>
    <row r="30" spans="2:12" ht="27.6">
      <c r="B30" s="124"/>
      <c r="C30" s="106"/>
      <c r="D30" s="109"/>
      <c r="E30" s="112"/>
      <c r="F30" s="6" t="s">
        <v>210</v>
      </c>
      <c r="G30" s="32" t="s">
        <v>208</v>
      </c>
      <c r="H30" s="5">
        <v>0.4</v>
      </c>
      <c r="I30" s="93">
        <v>0.05</v>
      </c>
      <c r="J30" s="97"/>
      <c r="K30" s="97"/>
      <c r="L30" s="97"/>
    </row>
    <row r="31" spans="2:12" ht="19.5" customHeight="1">
      <c r="B31" s="124"/>
      <c r="C31" s="104">
        <v>6</v>
      </c>
      <c r="D31" s="107" t="s">
        <v>22</v>
      </c>
      <c r="E31" s="110" t="s">
        <v>135</v>
      </c>
      <c r="F31" s="7" t="s">
        <v>61</v>
      </c>
      <c r="G31" s="114" t="s">
        <v>231</v>
      </c>
      <c r="H31" s="3">
        <f>0.25*0.6</f>
        <v>0.15</v>
      </c>
      <c r="I31" s="94">
        <v>0.15</v>
      </c>
      <c r="J31" s="98" t="s">
        <v>440</v>
      </c>
      <c r="K31" s="98" t="s">
        <v>447</v>
      </c>
      <c r="L31" s="98" t="s">
        <v>431</v>
      </c>
    </row>
    <row r="32" spans="2:12" ht="27.6">
      <c r="B32" s="124"/>
      <c r="C32" s="105"/>
      <c r="D32" s="108"/>
      <c r="E32" s="111"/>
      <c r="F32" s="7" t="s">
        <v>62</v>
      </c>
      <c r="G32" s="115"/>
      <c r="H32" s="3">
        <f>0.25*0.6</f>
        <v>0.15</v>
      </c>
      <c r="I32" s="94">
        <v>0.15</v>
      </c>
      <c r="J32" s="99"/>
      <c r="K32" s="99"/>
      <c r="L32" s="99"/>
    </row>
    <row r="33" spans="2:12" ht="27.6">
      <c r="B33" s="124"/>
      <c r="C33" s="105"/>
      <c r="D33" s="108"/>
      <c r="E33" s="111"/>
      <c r="F33" s="7" t="s">
        <v>63</v>
      </c>
      <c r="G33" s="115"/>
      <c r="H33" s="3">
        <f>0.25*0.6</f>
        <v>0.15</v>
      </c>
      <c r="I33" s="94">
        <v>0.15</v>
      </c>
      <c r="J33" s="99"/>
      <c r="K33" s="99"/>
      <c r="L33" s="99"/>
    </row>
    <row r="34" spans="2:12" ht="38.25" customHeight="1">
      <c r="B34" s="124"/>
      <c r="C34" s="105"/>
      <c r="D34" s="108"/>
      <c r="E34" s="111"/>
      <c r="F34" s="7" t="s">
        <v>64</v>
      </c>
      <c r="G34" s="116"/>
      <c r="H34" s="3">
        <f>0.25*0.6</f>
        <v>0.15</v>
      </c>
      <c r="I34" s="94">
        <v>0.15</v>
      </c>
      <c r="J34" s="99"/>
      <c r="K34" s="99"/>
      <c r="L34" s="99"/>
    </row>
    <row r="35" spans="2:12" ht="27.6">
      <c r="B35" s="124"/>
      <c r="C35" s="106"/>
      <c r="D35" s="109"/>
      <c r="E35" s="112"/>
      <c r="F35" s="7" t="s">
        <v>211</v>
      </c>
      <c r="G35" s="39" t="s">
        <v>208</v>
      </c>
      <c r="H35" s="3">
        <v>0.4</v>
      </c>
      <c r="I35" s="94">
        <f>0.05*2</f>
        <v>0.1</v>
      </c>
      <c r="J35" s="100"/>
      <c r="K35" s="100"/>
      <c r="L35" s="100"/>
    </row>
    <row r="36" spans="2:12" ht="30.75" customHeight="1">
      <c r="B36" s="124"/>
      <c r="C36" s="104">
        <v>7</v>
      </c>
      <c r="D36" s="107" t="s">
        <v>23</v>
      </c>
      <c r="E36" s="110" t="s">
        <v>136</v>
      </c>
      <c r="F36" s="6" t="s">
        <v>71</v>
      </c>
      <c r="G36" s="117" t="s">
        <v>233</v>
      </c>
      <c r="H36" s="5">
        <f>0.25*0.6</f>
        <v>0.15</v>
      </c>
      <c r="I36" s="93">
        <v>0.15</v>
      </c>
      <c r="J36" s="95" t="s">
        <v>432</v>
      </c>
      <c r="K36" s="95" t="s">
        <v>448</v>
      </c>
      <c r="L36" s="95" t="s">
        <v>431</v>
      </c>
    </row>
    <row r="37" spans="2:12" ht="21.75" customHeight="1">
      <c r="B37" s="124"/>
      <c r="C37" s="105"/>
      <c r="D37" s="108"/>
      <c r="E37" s="111"/>
      <c r="F37" s="6" t="s">
        <v>72</v>
      </c>
      <c r="G37" s="118"/>
      <c r="H37" s="5">
        <f>0.25*0.6</f>
        <v>0.15</v>
      </c>
      <c r="I37" s="93">
        <v>0.15</v>
      </c>
      <c r="J37" s="96"/>
      <c r="K37" s="96"/>
      <c r="L37" s="96"/>
    </row>
    <row r="38" spans="2:12" ht="22.5" customHeight="1">
      <c r="B38" s="124"/>
      <c r="C38" s="105"/>
      <c r="D38" s="108"/>
      <c r="E38" s="111"/>
      <c r="F38" s="6" t="s">
        <v>73</v>
      </c>
      <c r="G38" s="118"/>
      <c r="H38" s="5">
        <f>0.25*0.6</f>
        <v>0.15</v>
      </c>
      <c r="I38" s="93">
        <v>0.15</v>
      </c>
      <c r="J38" s="96"/>
      <c r="K38" s="96"/>
      <c r="L38" s="96"/>
    </row>
    <row r="39" spans="2:12" ht="49.5" customHeight="1">
      <c r="B39" s="124"/>
      <c r="C39" s="105"/>
      <c r="D39" s="108"/>
      <c r="E39" s="111"/>
      <c r="F39" s="6" t="s">
        <v>74</v>
      </c>
      <c r="G39" s="119"/>
      <c r="H39" s="5">
        <f>0.25*0.6</f>
        <v>0.15</v>
      </c>
      <c r="I39" s="93">
        <v>0.15</v>
      </c>
      <c r="J39" s="96"/>
      <c r="K39" s="96"/>
      <c r="L39" s="96"/>
    </row>
    <row r="40" spans="2:12" ht="49.5" customHeight="1">
      <c r="B40" s="124"/>
      <c r="C40" s="106"/>
      <c r="D40" s="109"/>
      <c r="E40" s="112"/>
      <c r="F40" s="6" t="s">
        <v>232</v>
      </c>
      <c r="G40" s="33" t="s">
        <v>208</v>
      </c>
      <c r="H40" s="5">
        <v>0.4</v>
      </c>
      <c r="I40" s="93">
        <v>0.05</v>
      </c>
      <c r="J40" s="97"/>
      <c r="K40" s="97"/>
      <c r="L40" s="97"/>
    </row>
    <row r="41" spans="2:12" ht="25.5" customHeight="1">
      <c r="B41" s="124"/>
      <c r="C41" s="104">
        <v>8</v>
      </c>
      <c r="D41" s="107" t="s">
        <v>24</v>
      </c>
      <c r="E41" s="110" t="s">
        <v>136</v>
      </c>
      <c r="F41" s="7" t="s">
        <v>75</v>
      </c>
      <c r="G41" s="114" t="s">
        <v>166</v>
      </c>
      <c r="H41" s="3">
        <f>0.4*0.6</f>
        <v>0.24</v>
      </c>
      <c r="I41" s="94">
        <v>0.24</v>
      </c>
      <c r="J41" s="98" t="s">
        <v>438</v>
      </c>
      <c r="K41" s="98" t="s">
        <v>434</v>
      </c>
      <c r="L41" s="98" t="s">
        <v>431</v>
      </c>
    </row>
    <row r="42" spans="2:12">
      <c r="B42" s="124"/>
      <c r="C42" s="105"/>
      <c r="D42" s="108"/>
      <c r="E42" s="111"/>
      <c r="F42" s="7" t="s">
        <v>76</v>
      </c>
      <c r="G42" s="115"/>
      <c r="H42" s="3">
        <f>0.3*0.6</f>
        <v>0.18</v>
      </c>
      <c r="I42" s="94">
        <v>0.18</v>
      </c>
      <c r="J42" s="99"/>
      <c r="K42" s="99"/>
      <c r="L42" s="99"/>
    </row>
    <row r="43" spans="2:12">
      <c r="B43" s="124"/>
      <c r="C43" s="105"/>
      <c r="D43" s="108"/>
      <c r="E43" s="111"/>
      <c r="F43" s="7" t="s">
        <v>77</v>
      </c>
      <c r="G43" s="116"/>
      <c r="H43" s="3">
        <f>0.3*0.6</f>
        <v>0.18</v>
      </c>
      <c r="I43" s="94">
        <v>0.18</v>
      </c>
      <c r="J43" s="99"/>
      <c r="K43" s="99"/>
      <c r="L43" s="99"/>
    </row>
    <row r="44" spans="2:12" ht="27.6">
      <c r="B44" s="124"/>
      <c r="C44" s="106"/>
      <c r="D44" s="109"/>
      <c r="E44" s="112"/>
      <c r="F44" s="7" t="s">
        <v>212</v>
      </c>
      <c r="G44" s="35" t="s">
        <v>213</v>
      </c>
      <c r="H44" s="3">
        <v>0.4</v>
      </c>
      <c r="I44" s="94">
        <f>0.1*1</f>
        <v>0.1</v>
      </c>
      <c r="J44" s="100"/>
      <c r="K44" s="100"/>
      <c r="L44" s="100"/>
    </row>
    <row r="45" spans="2:12" ht="15" customHeight="1">
      <c r="B45" s="124"/>
      <c r="C45" s="104">
        <v>9</v>
      </c>
      <c r="D45" s="126" t="s">
        <v>25</v>
      </c>
      <c r="E45" s="110" t="s">
        <v>137</v>
      </c>
      <c r="F45" s="6" t="s">
        <v>78</v>
      </c>
      <c r="G45" s="26" t="s">
        <v>167</v>
      </c>
      <c r="H45" s="5">
        <v>0.5</v>
      </c>
      <c r="I45" s="93">
        <v>0.5</v>
      </c>
      <c r="J45" s="95" t="s">
        <v>432</v>
      </c>
      <c r="K45" s="95" t="s">
        <v>234</v>
      </c>
      <c r="L45" s="95" t="s">
        <v>431</v>
      </c>
    </row>
    <row r="46" spans="2:12" ht="41.4">
      <c r="B46" s="124"/>
      <c r="C46" s="105"/>
      <c r="D46" s="126"/>
      <c r="E46" s="111"/>
      <c r="F46" s="6" t="s">
        <v>79</v>
      </c>
      <c r="G46" s="26" t="s">
        <v>168</v>
      </c>
      <c r="H46" s="5">
        <v>0.3</v>
      </c>
      <c r="I46" s="93">
        <v>0.3</v>
      </c>
      <c r="J46" s="96"/>
      <c r="K46" s="96"/>
      <c r="L46" s="96"/>
    </row>
    <row r="47" spans="2:12" ht="30" customHeight="1">
      <c r="B47" s="124"/>
      <c r="C47" s="106"/>
      <c r="D47" s="126"/>
      <c r="E47" s="112"/>
      <c r="F47" s="6" t="s">
        <v>80</v>
      </c>
      <c r="G47" s="26" t="s">
        <v>186</v>
      </c>
      <c r="H47" s="5">
        <v>0.2</v>
      </c>
      <c r="I47" s="93">
        <v>0.2</v>
      </c>
      <c r="J47" s="97"/>
      <c r="K47" s="97"/>
      <c r="L47" s="97"/>
    </row>
    <row r="48" spans="2:12" ht="25.5" customHeight="1">
      <c r="B48" s="124"/>
      <c r="C48" s="104">
        <v>10</v>
      </c>
      <c r="D48" s="107" t="s">
        <v>26</v>
      </c>
      <c r="E48" s="110" t="s">
        <v>138</v>
      </c>
      <c r="F48" s="7" t="s">
        <v>81</v>
      </c>
      <c r="G48" s="114" t="s">
        <v>187</v>
      </c>
      <c r="H48" s="3">
        <f>0.25*0.6</f>
        <v>0.15</v>
      </c>
      <c r="I48" s="94">
        <v>0.15</v>
      </c>
      <c r="J48" s="98" t="s">
        <v>432</v>
      </c>
      <c r="K48" s="98" t="s">
        <v>466</v>
      </c>
      <c r="L48" s="98" t="s">
        <v>431</v>
      </c>
    </row>
    <row r="49" spans="2:12">
      <c r="B49" s="124"/>
      <c r="C49" s="105"/>
      <c r="D49" s="108"/>
      <c r="E49" s="111"/>
      <c r="F49" s="7" t="s">
        <v>82</v>
      </c>
      <c r="G49" s="115"/>
      <c r="H49" s="3">
        <f>0.25*0.6</f>
        <v>0.15</v>
      </c>
      <c r="I49" s="94">
        <v>0.15</v>
      </c>
      <c r="J49" s="99"/>
      <c r="K49" s="99"/>
      <c r="L49" s="99"/>
    </row>
    <row r="50" spans="2:12">
      <c r="B50" s="124"/>
      <c r="C50" s="105"/>
      <c r="D50" s="108"/>
      <c r="E50" s="111"/>
      <c r="F50" s="7" t="s">
        <v>83</v>
      </c>
      <c r="G50" s="115"/>
      <c r="H50" s="3">
        <f>0.25*0.6</f>
        <v>0.15</v>
      </c>
      <c r="I50" s="94">
        <v>0.15</v>
      </c>
      <c r="J50" s="99"/>
      <c r="K50" s="99"/>
      <c r="L50" s="99"/>
    </row>
    <row r="51" spans="2:12" ht="52.5" customHeight="1">
      <c r="B51" s="124"/>
      <c r="C51" s="105"/>
      <c r="D51" s="108"/>
      <c r="E51" s="111"/>
      <c r="F51" s="7" t="s">
        <v>84</v>
      </c>
      <c r="G51" s="116"/>
      <c r="H51" s="3">
        <f>0.25*0.6</f>
        <v>0.15</v>
      </c>
      <c r="I51" s="94">
        <v>0.15</v>
      </c>
      <c r="J51" s="99"/>
      <c r="K51" s="99"/>
      <c r="L51" s="99"/>
    </row>
    <row r="52" spans="2:12" ht="52.5" customHeight="1">
      <c r="B52" s="124"/>
      <c r="C52" s="106"/>
      <c r="D52" s="109"/>
      <c r="E52" s="112"/>
      <c r="F52" s="7" t="s">
        <v>214</v>
      </c>
      <c r="G52" s="39" t="s">
        <v>208</v>
      </c>
      <c r="H52" s="3">
        <v>0.4</v>
      </c>
      <c r="I52" s="94">
        <v>0.4</v>
      </c>
      <c r="J52" s="100"/>
      <c r="K52" s="100"/>
      <c r="L52" s="100"/>
    </row>
    <row r="53" spans="2:12" ht="39.75" customHeight="1">
      <c r="B53" s="124"/>
      <c r="C53" s="104">
        <v>11</v>
      </c>
      <c r="D53" s="107" t="s">
        <v>27</v>
      </c>
      <c r="E53" s="110" t="s">
        <v>139</v>
      </c>
      <c r="F53" s="6" t="s">
        <v>85</v>
      </c>
      <c r="G53" s="117" t="s">
        <v>188</v>
      </c>
      <c r="H53" s="5">
        <f>0.25*0.6</f>
        <v>0.15</v>
      </c>
      <c r="I53" s="93">
        <v>0</v>
      </c>
      <c r="J53" s="95" t="s">
        <v>449</v>
      </c>
      <c r="K53" s="95" t="s">
        <v>450</v>
      </c>
      <c r="L53" s="95" t="s">
        <v>437</v>
      </c>
    </row>
    <row r="54" spans="2:12" ht="36.75" customHeight="1">
      <c r="B54" s="124"/>
      <c r="C54" s="105"/>
      <c r="D54" s="108"/>
      <c r="E54" s="111"/>
      <c r="F54" s="6" t="s">
        <v>86</v>
      </c>
      <c r="G54" s="118"/>
      <c r="H54" s="5">
        <f>0.25*0.6</f>
        <v>0.15</v>
      </c>
      <c r="I54" s="93">
        <v>0</v>
      </c>
      <c r="J54" s="96"/>
      <c r="K54" s="96"/>
      <c r="L54" s="96"/>
    </row>
    <row r="55" spans="2:12" ht="39.75" customHeight="1">
      <c r="B55" s="124"/>
      <c r="C55" s="105"/>
      <c r="D55" s="108"/>
      <c r="E55" s="111"/>
      <c r="F55" s="6" t="s">
        <v>87</v>
      </c>
      <c r="G55" s="118"/>
      <c r="H55" s="5">
        <f>0.25*0.6</f>
        <v>0.15</v>
      </c>
      <c r="I55" s="93">
        <v>0</v>
      </c>
      <c r="J55" s="96"/>
      <c r="K55" s="96"/>
      <c r="L55" s="96"/>
    </row>
    <row r="56" spans="2:12" ht="36.75" customHeight="1">
      <c r="B56" s="124"/>
      <c r="C56" s="105"/>
      <c r="D56" s="108"/>
      <c r="E56" s="111"/>
      <c r="F56" s="6" t="s">
        <v>88</v>
      </c>
      <c r="G56" s="119"/>
      <c r="H56" s="5">
        <f>0.25*0.6</f>
        <v>0.15</v>
      </c>
      <c r="I56" s="93">
        <v>0</v>
      </c>
      <c r="J56" s="96"/>
      <c r="K56" s="96"/>
      <c r="L56" s="96"/>
    </row>
    <row r="57" spans="2:12" ht="36.75" customHeight="1">
      <c r="B57" s="124"/>
      <c r="C57" s="106"/>
      <c r="D57" s="109"/>
      <c r="E57" s="112"/>
      <c r="F57" s="6" t="s">
        <v>215</v>
      </c>
      <c r="G57" s="33" t="s">
        <v>208</v>
      </c>
      <c r="H57" s="5">
        <v>0.4</v>
      </c>
      <c r="I57" s="93">
        <v>0</v>
      </c>
      <c r="J57" s="97"/>
      <c r="K57" s="97"/>
      <c r="L57" s="97"/>
    </row>
    <row r="58" spans="2:12" ht="22.5" customHeight="1">
      <c r="B58" s="124"/>
      <c r="C58" s="104">
        <v>12</v>
      </c>
      <c r="D58" s="133" t="s">
        <v>28</v>
      </c>
      <c r="E58" s="110" t="s">
        <v>140</v>
      </c>
      <c r="F58" s="7" t="s">
        <v>89</v>
      </c>
      <c r="G58" s="114" t="s">
        <v>189</v>
      </c>
      <c r="H58" s="3">
        <v>0.25</v>
      </c>
      <c r="I58" s="94">
        <v>0.25</v>
      </c>
      <c r="J58" s="98" t="s">
        <v>432</v>
      </c>
      <c r="K58" s="98" t="s">
        <v>230</v>
      </c>
      <c r="L58" s="98" t="s">
        <v>431</v>
      </c>
    </row>
    <row r="59" spans="2:12" ht="22.5" customHeight="1">
      <c r="B59" s="124"/>
      <c r="C59" s="105"/>
      <c r="D59" s="133"/>
      <c r="E59" s="111"/>
      <c r="F59" s="7" t="s">
        <v>90</v>
      </c>
      <c r="G59" s="115"/>
      <c r="H59" s="3">
        <v>0.25</v>
      </c>
      <c r="I59" s="94">
        <v>0.25</v>
      </c>
      <c r="J59" s="99"/>
      <c r="K59" s="99"/>
      <c r="L59" s="99"/>
    </row>
    <row r="60" spans="2:12" ht="21.75" customHeight="1">
      <c r="B60" s="124"/>
      <c r="C60" s="105"/>
      <c r="D60" s="133"/>
      <c r="E60" s="111"/>
      <c r="F60" s="7" t="s">
        <v>91</v>
      </c>
      <c r="G60" s="115"/>
      <c r="H60" s="3">
        <v>0.25</v>
      </c>
      <c r="I60" s="94">
        <v>0.25</v>
      </c>
      <c r="J60" s="99"/>
      <c r="K60" s="99"/>
      <c r="L60" s="99"/>
    </row>
    <row r="61" spans="2:12">
      <c r="B61" s="124"/>
      <c r="C61" s="106"/>
      <c r="D61" s="133"/>
      <c r="E61" s="112"/>
      <c r="F61" s="7" t="s">
        <v>92</v>
      </c>
      <c r="G61" s="116"/>
      <c r="H61" s="3">
        <v>0.25</v>
      </c>
      <c r="I61" s="94">
        <v>0.25</v>
      </c>
      <c r="J61" s="100"/>
      <c r="K61" s="100"/>
      <c r="L61" s="100"/>
    </row>
    <row r="62" spans="2:12" ht="36" customHeight="1">
      <c r="B62" s="124"/>
      <c r="C62" s="104">
        <v>13</v>
      </c>
      <c r="D62" s="107" t="s">
        <v>29</v>
      </c>
      <c r="E62" s="110" t="s">
        <v>141</v>
      </c>
      <c r="F62" s="6" t="s">
        <v>93</v>
      </c>
      <c r="G62" s="117" t="s">
        <v>190</v>
      </c>
      <c r="H62" s="5">
        <f>0.25*0.6</f>
        <v>0.15</v>
      </c>
      <c r="I62" s="93">
        <v>0.15</v>
      </c>
      <c r="J62" s="95" t="s">
        <v>451</v>
      </c>
      <c r="K62" s="95" t="s">
        <v>436</v>
      </c>
      <c r="L62" s="95" t="s">
        <v>437</v>
      </c>
    </row>
    <row r="63" spans="2:12" ht="33" customHeight="1">
      <c r="B63" s="124"/>
      <c r="C63" s="105"/>
      <c r="D63" s="108"/>
      <c r="E63" s="111"/>
      <c r="F63" s="6" t="s">
        <v>94</v>
      </c>
      <c r="G63" s="118"/>
      <c r="H63" s="5">
        <f>0.25*0.6</f>
        <v>0.15</v>
      </c>
      <c r="I63" s="93">
        <v>0.15</v>
      </c>
      <c r="J63" s="96"/>
      <c r="K63" s="96"/>
      <c r="L63" s="96"/>
    </row>
    <row r="64" spans="2:12" ht="36" customHeight="1">
      <c r="B64" s="124"/>
      <c r="C64" s="105"/>
      <c r="D64" s="108"/>
      <c r="E64" s="111"/>
      <c r="F64" s="6" t="s">
        <v>95</v>
      </c>
      <c r="G64" s="118"/>
      <c r="H64" s="5">
        <f>0.25*0.6</f>
        <v>0.15</v>
      </c>
      <c r="I64" s="93">
        <v>0</v>
      </c>
      <c r="J64" s="96"/>
      <c r="K64" s="96"/>
      <c r="L64" s="96"/>
    </row>
    <row r="65" spans="2:12" ht="39" customHeight="1">
      <c r="B65" s="124"/>
      <c r="C65" s="105"/>
      <c r="D65" s="108"/>
      <c r="E65" s="111"/>
      <c r="F65" s="6" t="s">
        <v>96</v>
      </c>
      <c r="G65" s="119"/>
      <c r="H65" s="5">
        <f>0.25*0.6</f>
        <v>0.15</v>
      </c>
      <c r="I65" s="93">
        <v>0</v>
      </c>
      <c r="J65" s="96"/>
      <c r="K65" s="96"/>
      <c r="L65" s="96"/>
    </row>
    <row r="66" spans="2:12" ht="39" customHeight="1">
      <c r="B66" s="124"/>
      <c r="C66" s="106"/>
      <c r="D66" s="109"/>
      <c r="E66" s="112"/>
      <c r="F66" s="6" t="s">
        <v>216</v>
      </c>
      <c r="G66" s="33" t="s">
        <v>208</v>
      </c>
      <c r="H66" s="5">
        <v>0.4</v>
      </c>
      <c r="I66" s="93">
        <f>0.05*1</f>
        <v>0.05</v>
      </c>
      <c r="J66" s="97"/>
      <c r="K66" s="97"/>
      <c r="L66" s="97"/>
    </row>
    <row r="67" spans="2:12" ht="51.75" customHeight="1">
      <c r="B67" s="124"/>
      <c r="C67" s="104">
        <v>14</v>
      </c>
      <c r="D67" s="107" t="s">
        <v>30</v>
      </c>
      <c r="E67" s="110" t="s">
        <v>142</v>
      </c>
      <c r="F67" s="7" t="s">
        <v>97</v>
      </c>
      <c r="G67" s="114" t="s">
        <v>191</v>
      </c>
      <c r="H67" s="3">
        <f>0.5*0.6</f>
        <v>0.3</v>
      </c>
      <c r="I67" s="94">
        <v>0.3</v>
      </c>
      <c r="J67" s="98" t="s">
        <v>438</v>
      </c>
      <c r="K67" s="98" t="s">
        <v>452</v>
      </c>
      <c r="L67" s="98" t="s">
        <v>431</v>
      </c>
    </row>
    <row r="68" spans="2:12" ht="61.5" customHeight="1">
      <c r="B68" s="124"/>
      <c r="C68" s="105"/>
      <c r="D68" s="108"/>
      <c r="E68" s="111"/>
      <c r="F68" s="7" t="s">
        <v>98</v>
      </c>
      <c r="G68" s="116"/>
      <c r="H68" s="3">
        <f>0.5*0.6</f>
        <v>0.3</v>
      </c>
      <c r="I68" s="94">
        <v>0.3</v>
      </c>
      <c r="J68" s="99"/>
      <c r="K68" s="99"/>
      <c r="L68" s="99"/>
    </row>
    <row r="69" spans="2:12" ht="27.6">
      <c r="B69" s="124"/>
      <c r="C69" s="106"/>
      <c r="D69" s="109"/>
      <c r="E69" s="112"/>
      <c r="F69" s="7" t="s">
        <v>217</v>
      </c>
      <c r="G69" s="39" t="s">
        <v>208</v>
      </c>
      <c r="H69" s="3">
        <v>0.4</v>
      </c>
      <c r="I69" s="94">
        <f>0.05*2</f>
        <v>0.1</v>
      </c>
      <c r="J69" s="100"/>
      <c r="K69" s="100"/>
      <c r="L69" s="100"/>
    </row>
    <row r="70" spans="2:12" ht="15" customHeight="1">
      <c r="B70" s="124"/>
      <c r="C70" s="104">
        <v>15</v>
      </c>
      <c r="D70" s="107" t="s">
        <v>31</v>
      </c>
      <c r="E70" s="110" t="s">
        <v>143</v>
      </c>
      <c r="F70" s="6" t="s">
        <v>99</v>
      </c>
      <c r="G70" s="117" t="s">
        <v>192</v>
      </c>
      <c r="H70" s="5">
        <f>0.2*0.6</f>
        <v>0.12</v>
      </c>
      <c r="I70" s="93">
        <v>0.12</v>
      </c>
      <c r="J70" s="95" t="s">
        <v>453</v>
      </c>
      <c r="K70" s="95" t="s">
        <v>454</v>
      </c>
      <c r="L70" s="95" t="s">
        <v>431</v>
      </c>
    </row>
    <row r="71" spans="2:12">
      <c r="B71" s="124"/>
      <c r="C71" s="105"/>
      <c r="D71" s="108"/>
      <c r="E71" s="111"/>
      <c r="F71" s="6" t="s">
        <v>100</v>
      </c>
      <c r="G71" s="118"/>
      <c r="H71" s="5">
        <f>0.2*0.6</f>
        <v>0.12</v>
      </c>
      <c r="I71" s="93">
        <v>0.12</v>
      </c>
      <c r="J71" s="96"/>
      <c r="K71" s="96"/>
      <c r="L71" s="96"/>
    </row>
    <row r="72" spans="2:12">
      <c r="B72" s="124"/>
      <c r="C72" s="105"/>
      <c r="D72" s="108"/>
      <c r="E72" s="111"/>
      <c r="F72" s="6" t="s">
        <v>101</v>
      </c>
      <c r="G72" s="118"/>
      <c r="H72" s="5">
        <f>0.2*0.6</f>
        <v>0.12</v>
      </c>
      <c r="I72" s="93">
        <v>0.12</v>
      </c>
      <c r="J72" s="96"/>
      <c r="K72" s="96"/>
      <c r="L72" s="96"/>
    </row>
    <row r="73" spans="2:12">
      <c r="B73" s="124"/>
      <c r="C73" s="105"/>
      <c r="D73" s="108"/>
      <c r="E73" s="111"/>
      <c r="F73" s="6" t="s">
        <v>102</v>
      </c>
      <c r="G73" s="118"/>
      <c r="H73" s="5">
        <f>0.2*0.6</f>
        <v>0.12</v>
      </c>
      <c r="I73" s="93">
        <v>0.12</v>
      </c>
      <c r="J73" s="96"/>
      <c r="K73" s="96"/>
      <c r="L73" s="96"/>
    </row>
    <row r="74" spans="2:12">
      <c r="B74" s="124"/>
      <c r="C74" s="105"/>
      <c r="D74" s="108"/>
      <c r="E74" s="111"/>
      <c r="F74" s="6" t="s">
        <v>103</v>
      </c>
      <c r="G74" s="119"/>
      <c r="H74" s="5">
        <f>0.2*0.6</f>
        <v>0.12</v>
      </c>
      <c r="I74" s="93">
        <v>0.12</v>
      </c>
      <c r="J74" s="96"/>
      <c r="K74" s="96"/>
      <c r="L74" s="96"/>
    </row>
    <row r="75" spans="2:12" ht="27.6">
      <c r="B75" s="124"/>
      <c r="C75" s="106"/>
      <c r="D75" s="109"/>
      <c r="E75" s="112"/>
      <c r="F75" s="6" t="s">
        <v>218</v>
      </c>
      <c r="G75" s="33" t="s">
        <v>208</v>
      </c>
      <c r="H75" s="5">
        <v>0.4</v>
      </c>
      <c r="I75" s="93">
        <f>0.05*1</f>
        <v>0.05</v>
      </c>
      <c r="J75" s="97"/>
      <c r="K75" s="97"/>
      <c r="L75" s="97"/>
    </row>
    <row r="76" spans="2:12" ht="15" customHeight="1">
      <c r="B76" s="124"/>
      <c r="C76" s="104">
        <v>16</v>
      </c>
      <c r="D76" s="107" t="s">
        <v>32</v>
      </c>
      <c r="E76" s="110" t="s">
        <v>145</v>
      </c>
      <c r="F76" s="4" t="s">
        <v>65</v>
      </c>
      <c r="G76" s="120" t="s">
        <v>236</v>
      </c>
      <c r="H76" s="3">
        <f>0.2*0.6</f>
        <v>0.12</v>
      </c>
      <c r="I76" s="94">
        <v>0.12</v>
      </c>
      <c r="J76" s="98" t="s">
        <v>432</v>
      </c>
      <c r="K76" s="98" t="s">
        <v>454</v>
      </c>
      <c r="L76" s="98" t="s">
        <v>431</v>
      </c>
    </row>
    <row r="77" spans="2:12">
      <c r="B77" s="124"/>
      <c r="C77" s="105"/>
      <c r="D77" s="108"/>
      <c r="E77" s="111"/>
      <c r="F77" s="4" t="s">
        <v>66</v>
      </c>
      <c r="G77" s="122"/>
      <c r="H77" s="3">
        <f>0.2*0.6</f>
        <v>0.12</v>
      </c>
      <c r="I77" s="94">
        <v>0.12</v>
      </c>
      <c r="J77" s="99"/>
      <c r="K77" s="99"/>
      <c r="L77" s="99"/>
    </row>
    <row r="78" spans="2:12">
      <c r="B78" s="124"/>
      <c r="C78" s="105"/>
      <c r="D78" s="108"/>
      <c r="E78" s="111"/>
      <c r="F78" s="4" t="s">
        <v>67</v>
      </c>
      <c r="G78" s="122"/>
      <c r="H78" s="3">
        <f>0.2*0.6</f>
        <v>0.12</v>
      </c>
      <c r="I78" s="94">
        <v>0.12</v>
      </c>
      <c r="J78" s="99"/>
      <c r="K78" s="99"/>
      <c r="L78" s="99"/>
    </row>
    <row r="79" spans="2:12" ht="21" customHeight="1">
      <c r="B79" s="124"/>
      <c r="C79" s="105"/>
      <c r="D79" s="108"/>
      <c r="E79" s="111"/>
      <c r="F79" s="4" t="s">
        <v>68</v>
      </c>
      <c r="G79" s="122"/>
      <c r="H79" s="3">
        <f>0.2*0.6</f>
        <v>0.12</v>
      </c>
      <c r="I79" s="94">
        <v>0.12</v>
      </c>
      <c r="J79" s="99"/>
      <c r="K79" s="99"/>
      <c r="L79" s="99"/>
    </row>
    <row r="80" spans="2:12" ht="36.75" customHeight="1">
      <c r="B80" s="124"/>
      <c r="C80" s="105"/>
      <c r="D80" s="108"/>
      <c r="E80" s="111"/>
      <c r="F80" s="4" t="s">
        <v>69</v>
      </c>
      <c r="G80" s="121"/>
      <c r="H80" s="3">
        <f>0.2*0.6</f>
        <v>0.12</v>
      </c>
      <c r="I80" s="94">
        <v>0.12</v>
      </c>
      <c r="J80" s="99"/>
      <c r="K80" s="99"/>
      <c r="L80" s="99"/>
    </row>
    <row r="81" spans="2:12" ht="27.6">
      <c r="B81" s="124"/>
      <c r="C81" s="106"/>
      <c r="D81" s="109"/>
      <c r="E81" s="112"/>
      <c r="F81" s="4" t="s">
        <v>219</v>
      </c>
      <c r="G81" s="37" t="s">
        <v>208</v>
      </c>
      <c r="H81" s="3">
        <v>0.4</v>
      </c>
      <c r="I81" s="94">
        <v>0.05</v>
      </c>
      <c r="J81" s="100"/>
      <c r="K81" s="100"/>
      <c r="L81" s="100"/>
    </row>
    <row r="82" spans="2:12" ht="15" customHeight="1">
      <c r="B82" s="124"/>
      <c r="C82" s="104">
        <v>17</v>
      </c>
      <c r="D82" s="107" t="s">
        <v>33</v>
      </c>
      <c r="E82" s="110" t="s">
        <v>146</v>
      </c>
      <c r="F82" s="6" t="s">
        <v>104</v>
      </c>
      <c r="G82" s="117" t="s">
        <v>237</v>
      </c>
      <c r="H82" s="5">
        <f>0.2*0.6</f>
        <v>0.12</v>
      </c>
      <c r="I82" s="93">
        <v>0.12</v>
      </c>
      <c r="J82" s="95" t="s">
        <v>453</v>
      </c>
      <c r="K82" s="95" t="s">
        <v>454</v>
      </c>
      <c r="L82" s="95" t="s">
        <v>431</v>
      </c>
    </row>
    <row r="83" spans="2:12">
      <c r="B83" s="124"/>
      <c r="C83" s="105"/>
      <c r="D83" s="108"/>
      <c r="E83" s="111"/>
      <c r="F83" s="6" t="s">
        <v>105</v>
      </c>
      <c r="G83" s="118"/>
      <c r="H83" s="5">
        <f>0.2*0.6</f>
        <v>0.12</v>
      </c>
      <c r="I83" s="93">
        <v>0.12</v>
      </c>
      <c r="J83" s="96"/>
      <c r="K83" s="96"/>
      <c r="L83" s="96"/>
    </row>
    <row r="84" spans="2:12">
      <c r="B84" s="124"/>
      <c r="C84" s="105"/>
      <c r="D84" s="108"/>
      <c r="E84" s="111"/>
      <c r="F84" s="6" t="s">
        <v>106</v>
      </c>
      <c r="G84" s="118"/>
      <c r="H84" s="5">
        <f>0.2*0.6</f>
        <v>0.12</v>
      </c>
      <c r="I84" s="93">
        <v>0.12</v>
      </c>
      <c r="J84" s="96"/>
      <c r="K84" s="96"/>
      <c r="L84" s="96"/>
    </row>
    <row r="85" spans="2:12">
      <c r="B85" s="124"/>
      <c r="C85" s="105"/>
      <c r="D85" s="108"/>
      <c r="E85" s="111"/>
      <c r="F85" s="6" t="s">
        <v>107</v>
      </c>
      <c r="G85" s="118"/>
      <c r="H85" s="5">
        <f>0.2*0.6</f>
        <v>0.12</v>
      </c>
      <c r="I85" s="93">
        <v>0.12</v>
      </c>
      <c r="J85" s="96"/>
      <c r="K85" s="96"/>
      <c r="L85" s="96"/>
    </row>
    <row r="86" spans="2:12" ht="29.25" customHeight="1">
      <c r="B86" s="124"/>
      <c r="C86" s="105"/>
      <c r="D86" s="108"/>
      <c r="E86" s="111"/>
      <c r="F86" s="6" t="s">
        <v>108</v>
      </c>
      <c r="G86" s="119"/>
      <c r="H86" s="5">
        <f>0.2*0.6</f>
        <v>0.12</v>
      </c>
      <c r="I86" s="93">
        <v>0.12</v>
      </c>
      <c r="J86" s="96"/>
      <c r="K86" s="96"/>
      <c r="L86" s="96"/>
    </row>
    <row r="87" spans="2:12" ht="27.6">
      <c r="B87" s="124"/>
      <c r="C87" s="106"/>
      <c r="D87" s="109"/>
      <c r="E87" s="112"/>
      <c r="F87" s="6" t="s">
        <v>220</v>
      </c>
      <c r="G87" s="33" t="s">
        <v>208</v>
      </c>
      <c r="H87" s="5">
        <v>0.4</v>
      </c>
      <c r="I87" s="93">
        <f>0.05*1</f>
        <v>0.05</v>
      </c>
      <c r="J87" s="97"/>
      <c r="K87" s="97"/>
      <c r="L87" s="97"/>
    </row>
    <row r="88" spans="2:12" ht="86.25" customHeight="1">
      <c r="B88" s="124"/>
      <c r="C88" s="104">
        <v>18</v>
      </c>
      <c r="D88" s="107" t="s">
        <v>34</v>
      </c>
      <c r="E88" s="110" t="s">
        <v>147</v>
      </c>
      <c r="F88" s="4" t="s">
        <v>109</v>
      </c>
      <c r="G88" s="120" t="s">
        <v>193</v>
      </c>
      <c r="H88" s="3">
        <f>0.5*0.6</f>
        <v>0.3</v>
      </c>
      <c r="I88" s="94">
        <v>0.3</v>
      </c>
      <c r="J88" s="98" t="s">
        <v>455</v>
      </c>
      <c r="K88" s="98" t="s">
        <v>456</v>
      </c>
      <c r="L88" s="98" t="s">
        <v>437</v>
      </c>
    </row>
    <row r="89" spans="2:12" ht="98.25" customHeight="1">
      <c r="B89" s="124"/>
      <c r="C89" s="105"/>
      <c r="D89" s="108"/>
      <c r="E89" s="111"/>
      <c r="F89" s="4" t="s">
        <v>110</v>
      </c>
      <c r="G89" s="121"/>
      <c r="H89" s="3">
        <f>0.5*0.6</f>
        <v>0.3</v>
      </c>
      <c r="I89" s="94">
        <v>0</v>
      </c>
      <c r="J89" s="99"/>
      <c r="K89" s="99"/>
      <c r="L89" s="99"/>
    </row>
    <row r="90" spans="2:12" ht="27.6">
      <c r="B90" s="124"/>
      <c r="C90" s="106"/>
      <c r="D90" s="109"/>
      <c r="E90" s="112"/>
      <c r="F90" s="4" t="s">
        <v>221</v>
      </c>
      <c r="G90" s="37" t="s">
        <v>208</v>
      </c>
      <c r="H90" s="3">
        <v>0.4</v>
      </c>
      <c r="I90" s="94">
        <f>0.05*3</f>
        <v>0.15000000000000002</v>
      </c>
      <c r="J90" s="100"/>
      <c r="K90" s="100"/>
      <c r="L90" s="100"/>
    </row>
    <row r="91" spans="2:12" ht="55.2">
      <c r="B91" s="124"/>
      <c r="C91" s="43">
        <v>19</v>
      </c>
      <c r="D91" s="45" t="s">
        <v>35</v>
      </c>
      <c r="E91" s="41" t="s">
        <v>148</v>
      </c>
      <c r="F91" s="6" t="s">
        <v>111</v>
      </c>
      <c r="G91" s="23" t="s">
        <v>194</v>
      </c>
      <c r="H91" s="5">
        <v>0.6</v>
      </c>
      <c r="I91" s="5">
        <v>0.6</v>
      </c>
      <c r="J91" s="95" t="s">
        <v>458</v>
      </c>
      <c r="K91" s="95" t="s">
        <v>452</v>
      </c>
      <c r="L91" s="95" t="s">
        <v>431</v>
      </c>
    </row>
    <row r="92" spans="2:12" ht="27.6">
      <c r="B92" s="124"/>
      <c r="C92" s="44"/>
      <c r="D92" s="46"/>
      <c r="E92" s="42"/>
      <c r="F92" s="6" t="s">
        <v>222</v>
      </c>
      <c r="G92" s="32" t="s">
        <v>208</v>
      </c>
      <c r="H92" s="5">
        <v>0.4</v>
      </c>
      <c r="I92" s="93">
        <f>0.05*2</f>
        <v>0.1</v>
      </c>
      <c r="J92" s="97"/>
      <c r="K92" s="97"/>
      <c r="L92" s="97"/>
    </row>
    <row r="93" spans="2:12" ht="23.25" customHeight="1">
      <c r="B93" s="124"/>
      <c r="C93" s="104">
        <v>20</v>
      </c>
      <c r="D93" s="107" t="s">
        <v>36</v>
      </c>
      <c r="E93" s="110" t="s">
        <v>149</v>
      </c>
      <c r="F93" s="4" t="s">
        <v>112</v>
      </c>
      <c r="G93" s="120" t="s">
        <v>195</v>
      </c>
      <c r="H93" s="3">
        <f>0.25*0.6</f>
        <v>0.15</v>
      </c>
      <c r="I93" s="94">
        <v>0</v>
      </c>
      <c r="J93" s="98" t="s">
        <v>459</v>
      </c>
      <c r="K93" s="98" t="s">
        <v>460</v>
      </c>
      <c r="L93" s="98" t="s">
        <v>457</v>
      </c>
    </row>
    <row r="94" spans="2:12" ht="24" customHeight="1">
      <c r="B94" s="124"/>
      <c r="C94" s="105"/>
      <c r="D94" s="108"/>
      <c r="E94" s="111"/>
      <c r="F94" s="4" t="s">
        <v>113</v>
      </c>
      <c r="G94" s="122"/>
      <c r="H94" s="3">
        <f>0.25*0.6</f>
        <v>0.15</v>
      </c>
      <c r="I94" s="94">
        <v>0</v>
      </c>
      <c r="J94" s="99"/>
      <c r="K94" s="99"/>
      <c r="L94" s="99"/>
    </row>
    <row r="95" spans="2:12" ht="27.75" customHeight="1">
      <c r="B95" s="124"/>
      <c r="C95" s="105"/>
      <c r="D95" s="108"/>
      <c r="E95" s="111"/>
      <c r="F95" s="4" t="s">
        <v>114</v>
      </c>
      <c r="G95" s="122"/>
      <c r="H95" s="3">
        <f>0.25*0.6</f>
        <v>0.15</v>
      </c>
      <c r="I95" s="94">
        <v>0</v>
      </c>
      <c r="J95" s="99"/>
      <c r="K95" s="99"/>
      <c r="L95" s="99"/>
    </row>
    <row r="96" spans="2:12">
      <c r="B96" s="124"/>
      <c r="C96" s="105"/>
      <c r="D96" s="108"/>
      <c r="E96" s="111"/>
      <c r="F96" s="4" t="s">
        <v>115</v>
      </c>
      <c r="G96" s="121"/>
      <c r="H96" s="3">
        <f>0.25*0.6</f>
        <v>0.15</v>
      </c>
      <c r="I96" s="94">
        <v>0.15</v>
      </c>
      <c r="J96" s="99"/>
      <c r="K96" s="99"/>
      <c r="L96" s="99"/>
    </row>
    <row r="97" spans="2:12" ht="27.6">
      <c r="B97" s="124"/>
      <c r="C97" s="106"/>
      <c r="D97" s="109"/>
      <c r="E97" s="112"/>
      <c r="F97" s="4" t="s">
        <v>223</v>
      </c>
      <c r="G97" s="37" t="s">
        <v>208</v>
      </c>
      <c r="H97" s="3">
        <v>0.4</v>
      </c>
      <c r="I97" s="94">
        <v>0</v>
      </c>
      <c r="J97" s="100"/>
      <c r="K97" s="100"/>
      <c r="L97" s="100"/>
    </row>
    <row r="98" spans="2:12" ht="41.4">
      <c r="B98" s="124"/>
      <c r="C98" s="17">
        <v>21</v>
      </c>
      <c r="D98" s="16" t="s">
        <v>37</v>
      </c>
      <c r="E98" s="15" t="s">
        <v>150</v>
      </c>
      <c r="F98" s="6" t="s">
        <v>116</v>
      </c>
      <c r="G98" s="23" t="s">
        <v>196</v>
      </c>
      <c r="H98" s="5">
        <v>1</v>
      </c>
      <c r="I98" s="93">
        <v>1</v>
      </c>
      <c r="J98" s="87" t="s">
        <v>431</v>
      </c>
      <c r="K98" s="91" t="s">
        <v>431</v>
      </c>
      <c r="L98" s="91" t="s">
        <v>431</v>
      </c>
    </row>
    <row r="99" spans="2:12" ht="25.5" customHeight="1">
      <c r="B99" s="124"/>
      <c r="C99" s="104">
        <v>22</v>
      </c>
      <c r="D99" s="107" t="s">
        <v>38</v>
      </c>
      <c r="E99" s="110" t="s">
        <v>151</v>
      </c>
      <c r="F99" s="4" t="s">
        <v>117</v>
      </c>
      <c r="G99" s="25" t="s">
        <v>197</v>
      </c>
      <c r="H99" s="3">
        <v>0.6</v>
      </c>
      <c r="I99" s="94">
        <v>0.6</v>
      </c>
      <c r="J99" s="98" t="s">
        <v>438</v>
      </c>
      <c r="K99" s="98" t="s">
        <v>461</v>
      </c>
      <c r="L99" s="98" t="s">
        <v>431</v>
      </c>
    </row>
    <row r="100" spans="2:12" ht="27.6">
      <c r="B100" s="124"/>
      <c r="C100" s="106"/>
      <c r="D100" s="109"/>
      <c r="E100" s="112"/>
      <c r="F100" s="4" t="s">
        <v>224</v>
      </c>
      <c r="G100" s="36" t="s">
        <v>208</v>
      </c>
      <c r="H100" s="3">
        <v>0.4</v>
      </c>
      <c r="I100" s="94">
        <f>0.05*2</f>
        <v>0.1</v>
      </c>
      <c r="J100" s="100"/>
      <c r="K100" s="100"/>
      <c r="L100" s="100"/>
    </row>
    <row r="101" spans="2:12" ht="33.75" customHeight="1">
      <c r="B101" s="124"/>
      <c r="C101" s="104">
        <v>23</v>
      </c>
      <c r="D101" s="107" t="s">
        <v>39</v>
      </c>
      <c r="E101" s="110" t="s">
        <v>152</v>
      </c>
      <c r="F101" s="6" t="s">
        <v>118</v>
      </c>
      <c r="G101" s="117" t="s">
        <v>198</v>
      </c>
      <c r="H101" s="5">
        <f>0.25*0.6</f>
        <v>0.15</v>
      </c>
      <c r="I101" s="93">
        <v>0.15</v>
      </c>
      <c r="J101" s="95" t="s">
        <v>453</v>
      </c>
      <c r="K101" s="95" t="s">
        <v>450</v>
      </c>
      <c r="L101" s="95" t="s">
        <v>431</v>
      </c>
    </row>
    <row r="102" spans="2:12" ht="30.75" customHeight="1">
      <c r="B102" s="124"/>
      <c r="C102" s="105"/>
      <c r="D102" s="108"/>
      <c r="E102" s="111"/>
      <c r="F102" s="6" t="s">
        <v>119</v>
      </c>
      <c r="G102" s="118"/>
      <c r="H102" s="5">
        <f>0.25*0.6</f>
        <v>0.15</v>
      </c>
      <c r="I102" s="93">
        <v>0.15</v>
      </c>
      <c r="J102" s="96"/>
      <c r="K102" s="96"/>
      <c r="L102" s="96"/>
    </row>
    <row r="103" spans="2:12" ht="30.75" customHeight="1">
      <c r="B103" s="124"/>
      <c r="C103" s="105"/>
      <c r="D103" s="108"/>
      <c r="E103" s="111"/>
      <c r="F103" s="6" t="s">
        <v>120</v>
      </c>
      <c r="G103" s="118"/>
      <c r="H103" s="5">
        <f>0.25*0.6</f>
        <v>0.15</v>
      </c>
      <c r="I103" s="93">
        <v>0.15</v>
      </c>
      <c r="J103" s="96"/>
      <c r="K103" s="96"/>
      <c r="L103" s="96"/>
    </row>
    <row r="104" spans="2:12" ht="37.5" customHeight="1">
      <c r="B104" s="124"/>
      <c r="C104" s="105"/>
      <c r="D104" s="108"/>
      <c r="E104" s="111"/>
      <c r="F104" s="6" t="s">
        <v>121</v>
      </c>
      <c r="G104" s="119"/>
      <c r="H104" s="5">
        <f>0.25*0.6</f>
        <v>0.15</v>
      </c>
      <c r="I104" s="93">
        <v>0.15</v>
      </c>
      <c r="J104" s="96"/>
      <c r="K104" s="96"/>
      <c r="L104" s="96"/>
    </row>
    <row r="105" spans="2:12" ht="37.5" customHeight="1">
      <c r="B105" s="124"/>
      <c r="C105" s="106"/>
      <c r="D105" s="109"/>
      <c r="E105" s="112"/>
      <c r="F105" s="6" t="s">
        <v>225</v>
      </c>
      <c r="G105" s="33" t="s">
        <v>208</v>
      </c>
      <c r="H105" s="5">
        <v>0.4</v>
      </c>
      <c r="I105" s="93">
        <f>0.05*1</f>
        <v>0.05</v>
      </c>
      <c r="J105" s="97"/>
      <c r="K105" s="97"/>
      <c r="L105" s="97"/>
    </row>
    <row r="106" spans="2:12" ht="26.25" customHeight="1">
      <c r="B106" s="124"/>
      <c r="C106" s="104">
        <v>24</v>
      </c>
      <c r="D106" s="107" t="s">
        <v>40</v>
      </c>
      <c r="E106" s="110" t="s">
        <v>153</v>
      </c>
      <c r="F106" s="4" t="s">
        <v>2</v>
      </c>
      <c r="G106" s="120" t="s">
        <v>199</v>
      </c>
      <c r="H106" s="3">
        <f>0.2*0.6</f>
        <v>0.12</v>
      </c>
      <c r="I106" s="94">
        <v>0.12</v>
      </c>
      <c r="J106" s="98" t="s">
        <v>462</v>
      </c>
      <c r="K106" s="98" t="s">
        <v>463</v>
      </c>
      <c r="L106" s="98" t="s">
        <v>431</v>
      </c>
    </row>
    <row r="107" spans="2:12" ht="34.5" customHeight="1">
      <c r="B107" s="124"/>
      <c r="C107" s="105"/>
      <c r="D107" s="108"/>
      <c r="E107" s="111"/>
      <c r="F107" s="4" t="s">
        <v>122</v>
      </c>
      <c r="G107" s="122"/>
      <c r="H107" s="3">
        <f>0.2*0.6</f>
        <v>0.12</v>
      </c>
      <c r="I107" s="94">
        <v>0.12</v>
      </c>
      <c r="J107" s="99"/>
      <c r="K107" s="99"/>
      <c r="L107" s="99"/>
    </row>
    <row r="108" spans="2:12" ht="33" customHeight="1">
      <c r="B108" s="124"/>
      <c r="C108" s="105"/>
      <c r="D108" s="108"/>
      <c r="E108" s="111"/>
      <c r="F108" s="4" t="s">
        <v>123</v>
      </c>
      <c r="G108" s="122"/>
      <c r="H108" s="3">
        <f>0.2*0.6</f>
        <v>0.12</v>
      </c>
      <c r="I108" s="94">
        <v>0.12</v>
      </c>
      <c r="J108" s="99"/>
      <c r="K108" s="99"/>
      <c r="L108" s="99"/>
    </row>
    <row r="109" spans="2:12" ht="27.75" customHeight="1">
      <c r="B109" s="124"/>
      <c r="C109" s="105"/>
      <c r="D109" s="108"/>
      <c r="E109" s="111"/>
      <c r="F109" s="4" t="s">
        <v>1</v>
      </c>
      <c r="G109" s="121"/>
      <c r="H109" s="3">
        <f>0.4*0.6</f>
        <v>0.24</v>
      </c>
      <c r="I109" s="94">
        <v>0.24</v>
      </c>
      <c r="J109" s="99"/>
      <c r="K109" s="99"/>
      <c r="L109" s="99"/>
    </row>
    <row r="110" spans="2:12" ht="27.6">
      <c r="B110" s="124"/>
      <c r="C110" s="106"/>
      <c r="D110" s="109"/>
      <c r="E110" s="112"/>
      <c r="F110" s="4" t="s">
        <v>226</v>
      </c>
      <c r="G110" s="37" t="s">
        <v>208</v>
      </c>
      <c r="H110" s="3">
        <v>0.4</v>
      </c>
      <c r="I110" s="94">
        <f>0.05*1</f>
        <v>0.05</v>
      </c>
      <c r="J110" s="100"/>
      <c r="K110" s="100"/>
      <c r="L110" s="100"/>
    </row>
    <row r="111" spans="2:12" ht="55.2">
      <c r="B111" s="124"/>
      <c r="C111" s="104">
        <v>25</v>
      </c>
      <c r="D111" s="107" t="s">
        <v>41</v>
      </c>
      <c r="E111" s="110" t="s">
        <v>154</v>
      </c>
      <c r="F111" s="6" t="s">
        <v>124</v>
      </c>
      <c r="G111" s="23" t="s">
        <v>200</v>
      </c>
      <c r="H111" s="5">
        <v>0.6</v>
      </c>
      <c r="I111" s="93">
        <v>0.6</v>
      </c>
      <c r="J111" s="95" t="s">
        <v>458</v>
      </c>
      <c r="K111" s="95" t="s">
        <v>434</v>
      </c>
      <c r="L111" s="95" t="s">
        <v>431</v>
      </c>
    </row>
    <row r="112" spans="2:12" ht="27.6">
      <c r="B112" s="124"/>
      <c r="C112" s="106"/>
      <c r="D112" s="109"/>
      <c r="E112" s="112"/>
      <c r="F112" s="6" t="s">
        <v>227</v>
      </c>
      <c r="G112" s="32" t="s">
        <v>213</v>
      </c>
      <c r="H112" s="5">
        <v>0.4</v>
      </c>
      <c r="I112" s="93">
        <v>0.05</v>
      </c>
      <c r="J112" s="97"/>
      <c r="K112" s="97"/>
      <c r="L112" s="97"/>
    </row>
    <row r="113" spans="2:12" ht="63.75" customHeight="1">
      <c r="B113" s="124"/>
      <c r="C113" s="17">
        <v>26</v>
      </c>
      <c r="D113" s="16" t="s">
        <v>42</v>
      </c>
      <c r="E113" s="15" t="s">
        <v>185</v>
      </c>
      <c r="F113" s="4" t="s">
        <v>70</v>
      </c>
      <c r="G113" s="25" t="s">
        <v>201</v>
      </c>
      <c r="H113" s="3">
        <v>1</v>
      </c>
      <c r="I113" s="94">
        <v>1</v>
      </c>
      <c r="J113" s="88" t="s">
        <v>458</v>
      </c>
      <c r="K113" s="92" t="s">
        <v>434</v>
      </c>
      <c r="L113" s="92" t="s">
        <v>431</v>
      </c>
    </row>
    <row r="114" spans="2:12" ht="33" customHeight="1">
      <c r="B114" s="124"/>
      <c r="C114" s="104">
        <v>27</v>
      </c>
      <c r="D114" s="107" t="s">
        <v>43</v>
      </c>
      <c r="E114" s="110" t="s">
        <v>155</v>
      </c>
      <c r="F114" s="6" t="s">
        <v>125</v>
      </c>
      <c r="G114" s="117" t="s">
        <v>202</v>
      </c>
      <c r="H114" s="5">
        <f>0.25*0.6</f>
        <v>0.15</v>
      </c>
      <c r="I114" s="93">
        <v>0</v>
      </c>
      <c r="J114" s="95" t="s">
        <v>464</v>
      </c>
      <c r="K114" s="95" t="s">
        <v>465</v>
      </c>
      <c r="L114" s="95" t="s">
        <v>437</v>
      </c>
    </row>
    <row r="115" spans="2:12" ht="33" customHeight="1">
      <c r="B115" s="124"/>
      <c r="C115" s="105"/>
      <c r="D115" s="108"/>
      <c r="E115" s="111"/>
      <c r="F115" s="6" t="s">
        <v>126</v>
      </c>
      <c r="G115" s="118"/>
      <c r="H115" s="5">
        <f>0.5*0.6</f>
        <v>0.3</v>
      </c>
      <c r="I115" s="93">
        <v>0</v>
      </c>
      <c r="J115" s="96"/>
      <c r="K115" s="96"/>
      <c r="L115" s="96"/>
    </row>
    <row r="116" spans="2:12" ht="53.25" customHeight="1">
      <c r="B116" s="124"/>
      <c r="C116" s="105"/>
      <c r="D116" s="108"/>
      <c r="E116" s="111"/>
      <c r="F116" s="6" t="s">
        <v>127</v>
      </c>
      <c r="G116" s="119"/>
      <c r="H116" s="5">
        <f>0.25*0.6</f>
        <v>0.15</v>
      </c>
      <c r="I116" s="93">
        <v>0</v>
      </c>
      <c r="J116" s="96"/>
      <c r="K116" s="96"/>
      <c r="L116" s="96"/>
    </row>
    <row r="117" spans="2:12" ht="53.25" customHeight="1">
      <c r="B117" s="124"/>
      <c r="C117" s="106"/>
      <c r="D117" s="109"/>
      <c r="E117" s="112"/>
      <c r="F117" s="6" t="s">
        <v>228</v>
      </c>
      <c r="G117" s="33" t="s">
        <v>208</v>
      </c>
      <c r="H117" s="5">
        <v>0.4</v>
      </c>
      <c r="I117" s="93">
        <v>0</v>
      </c>
      <c r="J117" s="97"/>
      <c r="K117" s="97"/>
      <c r="L117" s="97"/>
    </row>
    <row r="118" spans="2:12" ht="55.2">
      <c r="B118" s="124"/>
      <c r="C118" s="17">
        <v>28</v>
      </c>
      <c r="D118" s="16" t="s">
        <v>44</v>
      </c>
      <c r="E118" s="15" t="s">
        <v>156</v>
      </c>
      <c r="F118" s="4" t="s">
        <v>128</v>
      </c>
      <c r="G118" s="25" t="s">
        <v>203</v>
      </c>
      <c r="H118" s="3">
        <v>1</v>
      </c>
      <c r="I118" s="94">
        <v>1</v>
      </c>
      <c r="J118" s="88" t="s">
        <v>458</v>
      </c>
      <c r="K118" s="92" t="s">
        <v>230</v>
      </c>
      <c r="L118" s="92" t="s">
        <v>431</v>
      </c>
    </row>
    <row r="119" spans="2:12" ht="55.2">
      <c r="B119" s="124"/>
      <c r="C119" s="17">
        <v>29</v>
      </c>
      <c r="D119" s="16" t="s">
        <v>45</v>
      </c>
      <c r="E119" s="15" t="s">
        <v>157</v>
      </c>
      <c r="F119" s="6" t="s">
        <v>129</v>
      </c>
      <c r="G119" s="23" t="s">
        <v>204</v>
      </c>
      <c r="H119" s="5">
        <v>1</v>
      </c>
      <c r="I119" s="93">
        <v>1</v>
      </c>
      <c r="J119" s="87" t="s">
        <v>458</v>
      </c>
      <c r="K119" s="91" t="s">
        <v>230</v>
      </c>
      <c r="L119" s="91" t="s">
        <v>431</v>
      </c>
    </row>
    <row r="120" spans="2:12">
      <c r="B120" s="113" t="s">
        <v>0</v>
      </c>
      <c r="C120" s="113"/>
      <c r="D120" s="113"/>
      <c r="E120" s="113"/>
      <c r="F120" s="113"/>
      <c r="G120" s="113"/>
      <c r="H120" s="113"/>
      <c r="I120" s="90">
        <f>SUM(I9:I119)</f>
        <v>19.899999999999999</v>
      </c>
      <c r="J120" s="89"/>
      <c r="K120" s="89"/>
      <c r="L120" s="89"/>
    </row>
    <row r="122" spans="2:12">
      <c r="H122" s="1" t="s">
        <v>428</v>
      </c>
      <c r="I122" s="1">
        <f>(I120/30)*10</f>
        <v>6.6333333333333329</v>
      </c>
      <c r="J122" s="47" t="s">
        <v>439</v>
      </c>
    </row>
  </sheetData>
  <mergeCells count="174">
    <mergeCell ref="L53:L57"/>
    <mergeCell ref="J70:J75"/>
    <mergeCell ref="J53:J57"/>
    <mergeCell ref="J62:J66"/>
    <mergeCell ref="L62:L66"/>
    <mergeCell ref="J67:J69"/>
    <mergeCell ref="J41:J44"/>
    <mergeCell ref="J36:J40"/>
    <mergeCell ref="L31:L35"/>
    <mergeCell ref="K36:K40"/>
    <mergeCell ref="L36:L40"/>
    <mergeCell ref="K41:K44"/>
    <mergeCell ref="L41:L44"/>
    <mergeCell ref="J45:J47"/>
    <mergeCell ref="L45:L47"/>
    <mergeCell ref="J48:J52"/>
    <mergeCell ref="L48:L52"/>
    <mergeCell ref="K45:K47"/>
    <mergeCell ref="K58:K61"/>
    <mergeCell ref="G76:G80"/>
    <mergeCell ref="G82:G86"/>
    <mergeCell ref="K18:K22"/>
    <mergeCell ref="K23:K27"/>
    <mergeCell ref="E53:E57"/>
    <mergeCell ref="K28:K30"/>
    <mergeCell ref="K31:K35"/>
    <mergeCell ref="K48:K52"/>
    <mergeCell ref="K53:K57"/>
    <mergeCell ref="K62:K66"/>
    <mergeCell ref="K67:K69"/>
    <mergeCell ref="K70:K75"/>
    <mergeCell ref="J18:J22"/>
    <mergeCell ref="J31:J35"/>
    <mergeCell ref="E31:E35"/>
    <mergeCell ref="E82:E87"/>
    <mergeCell ref="J76:J81"/>
    <mergeCell ref="J82:J87"/>
    <mergeCell ref="E18:E22"/>
    <mergeCell ref="D7:L7"/>
    <mergeCell ref="C9:C11"/>
    <mergeCell ref="D9:D11"/>
    <mergeCell ref="H9:H11"/>
    <mergeCell ref="K9:K11"/>
    <mergeCell ref="D12:D13"/>
    <mergeCell ref="K12:K13"/>
    <mergeCell ref="D14:D17"/>
    <mergeCell ref="E14:E17"/>
    <mergeCell ref="E12:E13"/>
    <mergeCell ref="K14:K17"/>
    <mergeCell ref="C12:C13"/>
    <mergeCell ref="C14:C16"/>
    <mergeCell ref="J12:J13"/>
    <mergeCell ref="L12:L13"/>
    <mergeCell ref="J14:J17"/>
    <mergeCell ref="L14:L17"/>
    <mergeCell ref="L9:L11"/>
    <mergeCell ref="C28:C30"/>
    <mergeCell ref="D28:D30"/>
    <mergeCell ref="E28:E30"/>
    <mergeCell ref="G18:G19"/>
    <mergeCell ref="G23:G24"/>
    <mergeCell ref="C70:C75"/>
    <mergeCell ref="D70:D75"/>
    <mergeCell ref="E70:E75"/>
    <mergeCell ref="D45:D47"/>
    <mergeCell ref="C41:C44"/>
    <mergeCell ref="C53:C57"/>
    <mergeCell ref="D53:D57"/>
    <mergeCell ref="C58:C61"/>
    <mergeCell ref="C23:C27"/>
    <mergeCell ref="C18:C22"/>
    <mergeCell ref="G67:G68"/>
    <mergeCell ref="D18:D22"/>
    <mergeCell ref="D23:D27"/>
    <mergeCell ref="E23:E27"/>
    <mergeCell ref="D31:D35"/>
    <mergeCell ref="D58:D61"/>
    <mergeCell ref="G53:G56"/>
    <mergeCell ref="B120:H120"/>
    <mergeCell ref="G41:G43"/>
    <mergeCell ref="G48:G51"/>
    <mergeCell ref="G101:G104"/>
    <mergeCell ref="G31:G34"/>
    <mergeCell ref="G88:G89"/>
    <mergeCell ref="G93:G96"/>
    <mergeCell ref="G114:G116"/>
    <mergeCell ref="G106:G109"/>
    <mergeCell ref="G70:G74"/>
    <mergeCell ref="C31:C35"/>
    <mergeCell ref="D36:D40"/>
    <mergeCell ref="E36:E40"/>
    <mergeCell ref="D41:D44"/>
    <mergeCell ref="E41:E44"/>
    <mergeCell ref="C48:C52"/>
    <mergeCell ref="D48:D52"/>
    <mergeCell ref="E48:E52"/>
    <mergeCell ref="C45:C47"/>
    <mergeCell ref="C36:C40"/>
    <mergeCell ref="G36:G39"/>
    <mergeCell ref="G58:G61"/>
    <mergeCell ref="G62:G65"/>
    <mergeCell ref="B8:B119"/>
    <mergeCell ref="K114:K117"/>
    <mergeCell ref="K76:K81"/>
    <mergeCell ref="K82:K87"/>
    <mergeCell ref="K88:K90"/>
    <mergeCell ref="K91:K92"/>
    <mergeCell ref="C114:C117"/>
    <mergeCell ref="D114:D117"/>
    <mergeCell ref="E114:E117"/>
    <mergeCell ref="C106:C110"/>
    <mergeCell ref="D106:D110"/>
    <mergeCell ref="E106:E110"/>
    <mergeCell ref="C111:C112"/>
    <mergeCell ref="D111:D112"/>
    <mergeCell ref="E111:E112"/>
    <mergeCell ref="C99:C100"/>
    <mergeCell ref="D99:D100"/>
    <mergeCell ref="E99:E100"/>
    <mergeCell ref="C76:C81"/>
    <mergeCell ref="C88:C90"/>
    <mergeCell ref="D88:D90"/>
    <mergeCell ref="E88:E90"/>
    <mergeCell ref="D76:D81"/>
    <mergeCell ref="D93:D97"/>
    <mergeCell ref="E93:E97"/>
    <mergeCell ref="L18:L22"/>
    <mergeCell ref="L58:L61"/>
    <mergeCell ref="J9:J11"/>
    <mergeCell ref="J58:J61"/>
    <mergeCell ref="J23:J27"/>
    <mergeCell ref="L23:L27"/>
    <mergeCell ref="J28:J30"/>
    <mergeCell ref="L28:L30"/>
    <mergeCell ref="C101:C105"/>
    <mergeCell ref="D101:D105"/>
    <mergeCell ref="E101:E105"/>
    <mergeCell ref="C93:C97"/>
    <mergeCell ref="K101:K105"/>
    <mergeCell ref="C62:C66"/>
    <mergeCell ref="D62:D66"/>
    <mergeCell ref="E62:E66"/>
    <mergeCell ref="E45:E47"/>
    <mergeCell ref="E58:E61"/>
    <mergeCell ref="C67:C69"/>
    <mergeCell ref="D67:D69"/>
    <mergeCell ref="E67:E69"/>
    <mergeCell ref="E76:E81"/>
    <mergeCell ref="C82:C87"/>
    <mergeCell ref="D82:D87"/>
    <mergeCell ref="J114:J117"/>
    <mergeCell ref="L114:L117"/>
    <mergeCell ref="J106:J110"/>
    <mergeCell ref="L106:L110"/>
    <mergeCell ref="L67:L69"/>
    <mergeCell ref="L70:L75"/>
    <mergeCell ref="L76:L81"/>
    <mergeCell ref="L82:L87"/>
    <mergeCell ref="J111:J112"/>
    <mergeCell ref="L111:L112"/>
    <mergeCell ref="J99:J100"/>
    <mergeCell ref="K99:K100"/>
    <mergeCell ref="L99:L100"/>
    <mergeCell ref="J93:J97"/>
    <mergeCell ref="K93:K97"/>
    <mergeCell ref="L93:L97"/>
    <mergeCell ref="J101:J105"/>
    <mergeCell ref="L101:L105"/>
    <mergeCell ref="J88:J90"/>
    <mergeCell ref="L88:L90"/>
    <mergeCell ref="L91:L92"/>
    <mergeCell ref="J91:J92"/>
    <mergeCell ref="K106:K110"/>
    <mergeCell ref="K111:K112"/>
  </mergeCells>
  <phoneticPr fontId="8" type="noConversion"/>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H14"/>
  <sheetViews>
    <sheetView topLeftCell="A4" zoomScale="110" zoomScaleNormal="110" workbookViewId="0">
      <selection activeCell="F13" sqref="F13"/>
    </sheetView>
  </sheetViews>
  <sheetFormatPr baseColWidth="10" defaultRowHeight="14.4"/>
  <cols>
    <col min="2" max="2" width="13.33203125" customWidth="1"/>
    <col min="3" max="3" width="12.88671875" customWidth="1"/>
    <col min="5" max="5" width="13.5546875" customWidth="1"/>
    <col min="6" max="6" width="33.88671875" customWidth="1"/>
    <col min="7" max="8" width="11.44140625" style="1"/>
  </cols>
  <sheetData>
    <row r="3" spans="2:8" ht="26.25" customHeight="1">
      <c r="B3" s="57" t="s">
        <v>6</v>
      </c>
      <c r="C3" s="56" t="s">
        <v>5</v>
      </c>
      <c r="D3" s="56" t="s">
        <v>158</v>
      </c>
      <c r="E3" s="55" t="s">
        <v>4</v>
      </c>
      <c r="F3" s="55" t="s">
        <v>251</v>
      </c>
      <c r="G3" s="48" t="s">
        <v>3</v>
      </c>
      <c r="H3" s="48" t="s">
        <v>235</v>
      </c>
    </row>
    <row r="4" spans="2:8" ht="45.75" customHeight="1">
      <c r="B4" s="143" t="s">
        <v>250</v>
      </c>
      <c r="C4" s="144" t="s">
        <v>249</v>
      </c>
      <c r="D4" s="145" t="s">
        <v>248</v>
      </c>
      <c r="E4" s="152" t="s">
        <v>247</v>
      </c>
      <c r="F4" s="152" t="s">
        <v>246</v>
      </c>
      <c r="G4" s="142">
        <v>0.6</v>
      </c>
      <c r="H4" s="142">
        <f>SUM(G4:G7)</f>
        <v>1</v>
      </c>
    </row>
    <row r="5" spans="2:8">
      <c r="B5" s="143"/>
      <c r="C5" s="144"/>
      <c r="D5" s="145"/>
      <c r="E5" s="152"/>
      <c r="F5" s="152"/>
      <c r="G5" s="142"/>
      <c r="H5" s="142"/>
    </row>
    <row r="6" spans="2:8">
      <c r="B6" s="143"/>
      <c r="C6" s="144"/>
      <c r="D6" s="145"/>
      <c r="E6" s="152"/>
      <c r="F6" s="152"/>
      <c r="G6" s="142"/>
      <c r="H6" s="142"/>
    </row>
    <row r="7" spans="2:8" ht="41.4">
      <c r="B7" s="143"/>
      <c r="C7" s="144"/>
      <c r="D7" s="145"/>
      <c r="E7" s="54" t="s">
        <v>245</v>
      </c>
      <c r="F7" s="54" t="s">
        <v>238</v>
      </c>
      <c r="G7" s="53">
        <v>0.4</v>
      </c>
      <c r="H7" s="142"/>
    </row>
    <row r="8" spans="2:8" ht="15" customHeight="1">
      <c r="B8" s="143"/>
      <c r="C8" s="144" t="s">
        <v>244</v>
      </c>
      <c r="D8" s="145"/>
      <c r="E8" s="152" t="s">
        <v>243</v>
      </c>
      <c r="F8" s="146" t="s">
        <v>242</v>
      </c>
      <c r="G8" s="142">
        <f>0.3*0.6</f>
        <v>0.18</v>
      </c>
      <c r="H8" s="149">
        <f>SUM(G8:G13)</f>
        <v>1</v>
      </c>
    </row>
    <row r="9" spans="2:8">
      <c r="B9" s="143"/>
      <c r="C9" s="144"/>
      <c r="D9" s="145"/>
      <c r="E9" s="152"/>
      <c r="F9" s="147"/>
      <c r="G9" s="142"/>
      <c r="H9" s="150"/>
    </row>
    <row r="10" spans="2:8">
      <c r="B10" s="143"/>
      <c r="C10" s="144"/>
      <c r="D10" s="145"/>
      <c r="E10" s="54" t="s">
        <v>241</v>
      </c>
      <c r="F10" s="147"/>
      <c r="G10" s="53">
        <f>0.3*0.6</f>
        <v>0.18</v>
      </c>
      <c r="H10" s="150"/>
    </row>
    <row r="11" spans="2:8">
      <c r="B11" s="143"/>
      <c r="C11" s="144"/>
      <c r="D11" s="145"/>
      <c r="E11" s="152" t="s">
        <v>240</v>
      </c>
      <c r="F11" s="147"/>
      <c r="G11" s="142">
        <f>0.4*0.6</f>
        <v>0.24</v>
      </c>
      <c r="H11" s="150"/>
    </row>
    <row r="12" spans="2:8" ht="30.75" customHeight="1">
      <c r="B12" s="143"/>
      <c r="C12" s="144"/>
      <c r="D12" s="145"/>
      <c r="E12" s="152"/>
      <c r="F12" s="148"/>
      <c r="G12" s="142"/>
      <c r="H12" s="150"/>
    </row>
    <row r="13" spans="2:8" ht="41.4">
      <c r="B13" s="143"/>
      <c r="C13" s="144"/>
      <c r="D13" s="145"/>
      <c r="E13" s="52" t="s">
        <v>239</v>
      </c>
      <c r="F13" s="51" t="s">
        <v>238</v>
      </c>
      <c r="G13" s="50">
        <v>0.4</v>
      </c>
      <c r="H13" s="151"/>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7"/>
  <sheetViews>
    <sheetView topLeftCell="A13" workbookViewId="0">
      <selection activeCell="F18" sqref="F18:F21"/>
    </sheetView>
  </sheetViews>
  <sheetFormatPr baseColWidth="10" defaultRowHeight="14.4"/>
  <cols>
    <col min="3" max="3" width="22.44140625" style="2" customWidth="1"/>
    <col min="5" max="5" width="23" style="2" customWidth="1"/>
    <col min="6" max="6" width="40.5546875" style="2" customWidth="1"/>
  </cols>
  <sheetData>
    <row r="1" spans="2:8" ht="15" thickBot="1"/>
    <row r="2" spans="2:8" ht="15" thickBot="1">
      <c r="B2" s="58" t="s">
        <v>6</v>
      </c>
      <c r="C2" s="49" t="s">
        <v>5</v>
      </c>
      <c r="D2" s="40" t="s">
        <v>253</v>
      </c>
      <c r="E2" s="59" t="s">
        <v>7</v>
      </c>
      <c r="F2" s="59" t="s">
        <v>254</v>
      </c>
      <c r="G2" s="40" t="s">
        <v>8</v>
      </c>
      <c r="H2" s="40" t="s">
        <v>235</v>
      </c>
    </row>
    <row r="3" spans="2:8" ht="39.75" customHeight="1">
      <c r="B3" s="155" t="s">
        <v>255</v>
      </c>
      <c r="C3" s="60" t="s">
        <v>256</v>
      </c>
      <c r="D3" s="158" t="s">
        <v>257</v>
      </c>
      <c r="E3" s="61" t="s">
        <v>258</v>
      </c>
      <c r="F3" s="62" t="s">
        <v>259</v>
      </c>
      <c r="G3" s="63">
        <v>1</v>
      </c>
      <c r="H3" s="64">
        <v>1</v>
      </c>
    </row>
    <row r="4" spans="2:8" ht="15.75" customHeight="1">
      <c r="B4" s="156"/>
      <c r="C4" s="154" t="s">
        <v>260</v>
      </c>
      <c r="D4" s="145"/>
      <c r="E4" s="54" t="s">
        <v>261</v>
      </c>
      <c r="F4" s="152" t="s">
        <v>262</v>
      </c>
      <c r="G4" s="65">
        <f>0.2*0.6</f>
        <v>0.12</v>
      </c>
      <c r="H4" s="153">
        <f>SUM(G4:G9)</f>
        <v>1</v>
      </c>
    </row>
    <row r="5" spans="2:8" ht="24" customHeight="1">
      <c r="B5" s="156"/>
      <c r="C5" s="154"/>
      <c r="D5" s="145"/>
      <c r="E5" s="54" t="s">
        <v>263</v>
      </c>
      <c r="F5" s="152"/>
      <c r="G5" s="65">
        <f>0.2*0.6</f>
        <v>0.12</v>
      </c>
      <c r="H5" s="153"/>
    </row>
    <row r="6" spans="2:8" ht="30" customHeight="1">
      <c r="B6" s="156"/>
      <c r="C6" s="154"/>
      <c r="D6" s="145"/>
      <c r="E6" s="54" t="s">
        <v>264</v>
      </c>
      <c r="F6" s="152"/>
      <c r="G6" s="65">
        <f>0.2*0.6</f>
        <v>0.12</v>
      </c>
      <c r="H6" s="153"/>
    </row>
    <row r="7" spans="2:8" ht="23.25" customHeight="1">
      <c r="B7" s="156"/>
      <c r="C7" s="154"/>
      <c r="D7" s="145"/>
      <c r="E7" s="54" t="s">
        <v>265</v>
      </c>
      <c r="F7" s="152"/>
      <c r="G7" s="65">
        <f>0.2*0.6</f>
        <v>0.12</v>
      </c>
      <c r="H7" s="153"/>
    </row>
    <row r="8" spans="2:8" ht="28.5" customHeight="1">
      <c r="B8" s="156"/>
      <c r="C8" s="154"/>
      <c r="D8" s="145"/>
      <c r="E8" s="54" t="s">
        <v>266</v>
      </c>
      <c r="F8" s="152"/>
      <c r="G8" s="65">
        <f>0.2*0.6</f>
        <v>0.12</v>
      </c>
      <c r="H8" s="153"/>
    </row>
    <row r="9" spans="2:8" ht="41.4">
      <c r="B9" s="156"/>
      <c r="C9" s="154"/>
      <c r="D9" s="145"/>
      <c r="E9" s="54" t="s">
        <v>267</v>
      </c>
      <c r="F9" s="54" t="s">
        <v>252</v>
      </c>
      <c r="G9" s="65">
        <v>0.4</v>
      </c>
      <c r="H9" s="153"/>
    </row>
    <row r="10" spans="2:8" ht="26.25" customHeight="1">
      <c r="B10" s="156"/>
      <c r="C10" s="154" t="s">
        <v>268</v>
      </c>
      <c r="D10" s="145"/>
      <c r="E10" s="54" t="s">
        <v>269</v>
      </c>
      <c r="F10" s="152" t="s">
        <v>270</v>
      </c>
      <c r="G10" s="65">
        <f>0.5*0.6</f>
        <v>0.3</v>
      </c>
      <c r="H10" s="153">
        <f>SUM(G10:G12)</f>
        <v>1</v>
      </c>
    </row>
    <row r="11" spans="2:8" ht="27.6">
      <c r="B11" s="156"/>
      <c r="C11" s="154"/>
      <c r="D11" s="145"/>
      <c r="E11" s="54" t="s">
        <v>271</v>
      </c>
      <c r="F11" s="152"/>
      <c r="G11" s="65">
        <f>0.5*0.6</f>
        <v>0.3</v>
      </c>
      <c r="H11" s="153"/>
    </row>
    <row r="12" spans="2:8" ht="41.4">
      <c r="B12" s="156"/>
      <c r="C12" s="154"/>
      <c r="D12" s="145"/>
      <c r="E12" s="54" t="s">
        <v>272</v>
      </c>
      <c r="F12" s="54" t="s">
        <v>252</v>
      </c>
      <c r="G12" s="65">
        <v>0.4</v>
      </c>
      <c r="H12" s="153"/>
    </row>
    <row r="13" spans="2:8" ht="21.75" customHeight="1">
      <c r="B13" s="156"/>
      <c r="C13" s="154" t="s">
        <v>273</v>
      </c>
      <c r="D13" s="145"/>
      <c r="E13" s="54" t="s">
        <v>274</v>
      </c>
      <c r="F13" s="152" t="s">
        <v>275</v>
      </c>
      <c r="G13" s="65">
        <f>0.5*0.6</f>
        <v>0.3</v>
      </c>
      <c r="H13" s="153">
        <f>SUM(G13:G15)</f>
        <v>1</v>
      </c>
    </row>
    <row r="14" spans="2:8" ht="22.5" customHeight="1">
      <c r="B14" s="156"/>
      <c r="C14" s="154"/>
      <c r="D14" s="145"/>
      <c r="E14" s="54" t="s">
        <v>276</v>
      </c>
      <c r="F14" s="152"/>
      <c r="G14" s="65">
        <f>0.5*0.6</f>
        <v>0.3</v>
      </c>
      <c r="H14" s="153"/>
    </row>
    <row r="15" spans="2:8" ht="41.4">
      <c r="B15" s="156"/>
      <c r="C15" s="154"/>
      <c r="D15" s="145"/>
      <c r="E15" s="54" t="s">
        <v>277</v>
      </c>
      <c r="F15" s="54" t="s">
        <v>252</v>
      </c>
      <c r="G15" s="65">
        <v>0.4</v>
      </c>
      <c r="H15" s="153"/>
    </row>
    <row r="16" spans="2:8" ht="27.6">
      <c r="B16" s="156"/>
      <c r="C16" s="154" t="s">
        <v>278</v>
      </c>
      <c r="D16" s="145"/>
      <c r="E16" s="54" t="s">
        <v>279</v>
      </c>
      <c r="F16" s="54" t="s">
        <v>280</v>
      </c>
      <c r="G16" s="65">
        <f>1*0.6</f>
        <v>0.6</v>
      </c>
      <c r="H16" s="153">
        <f>G16+G17</f>
        <v>1</v>
      </c>
    </row>
    <row r="17" spans="2:8" ht="41.4">
      <c r="B17" s="156"/>
      <c r="C17" s="154"/>
      <c r="D17" s="145"/>
      <c r="E17" s="85" t="s">
        <v>281</v>
      </c>
      <c r="F17" s="54" t="s">
        <v>252</v>
      </c>
      <c r="G17" s="65">
        <v>0.4</v>
      </c>
      <c r="H17" s="153"/>
    </row>
    <row r="18" spans="2:8" ht="26.25" customHeight="1">
      <c r="B18" s="156"/>
      <c r="C18" s="154" t="s">
        <v>282</v>
      </c>
      <c r="D18" s="145"/>
      <c r="E18" s="54" t="s">
        <v>283</v>
      </c>
      <c r="F18" s="152" t="s">
        <v>284</v>
      </c>
      <c r="G18" s="65">
        <f>0.25*0.6</f>
        <v>0.15</v>
      </c>
      <c r="H18" s="153">
        <f>SUM(G18:G22)</f>
        <v>1</v>
      </c>
    </row>
    <row r="19" spans="2:8">
      <c r="B19" s="156"/>
      <c r="C19" s="154"/>
      <c r="D19" s="145"/>
      <c r="E19" s="54" t="s">
        <v>285</v>
      </c>
      <c r="F19" s="152"/>
      <c r="G19" s="65">
        <f>0.25*0.6</f>
        <v>0.15</v>
      </c>
      <c r="H19" s="153"/>
    </row>
    <row r="20" spans="2:8">
      <c r="B20" s="156"/>
      <c r="C20" s="154"/>
      <c r="D20" s="145"/>
      <c r="E20" s="54" t="s">
        <v>286</v>
      </c>
      <c r="F20" s="152"/>
      <c r="G20" s="65">
        <f>0.25*0.6</f>
        <v>0.15</v>
      </c>
      <c r="H20" s="153"/>
    </row>
    <row r="21" spans="2:8">
      <c r="B21" s="156"/>
      <c r="C21" s="154"/>
      <c r="D21" s="145"/>
      <c r="E21" s="54" t="s">
        <v>287</v>
      </c>
      <c r="F21" s="152"/>
      <c r="G21" s="65">
        <f>0.25*0.6</f>
        <v>0.15</v>
      </c>
      <c r="H21" s="153"/>
    </row>
    <row r="22" spans="2:8" ht="41.4">
      <c r="B22" s="156"/>
      <c r="C22" s="154"/>
      <c r="D22" s="145"/>
      <c r="E22" s="54" t="s">
        <v>288</v>
      </c>
      <c r="F22" s="54" t="s">
        <v>252</v>
      </c>
      <c r="G22" s="65">
        <v>0.4</v>
      </c>
      <c r="H22" s="153"/>
    </row>
    <row r="23" spans="2:8" ht="27.6">
      <c r="B23" s="156"/>
      <c r="C23" s="154" t="s">
        <v>289</v>
      </c>
      <c r="D23" s="145"/>
      <c r="E23" s="54" t="s">
        <v>290</v>
      </c>
      <c r="F23" s="152" t="s">
        <v>291</v>
      </c>
      <c r="G23" s="65">
        <f>0.25*0.6</f>
        <v>0.15</v>
      </c>
      <c r="H23" s="161">
        <f>SUM(G23:G27)</f>
        <v>1</v>
      </c>
    </row>
    <row r="24" spans="2:8" ht="27.6">
      <c r="B24" s="156"/>
      <c r="C24" s="154"/>
      <c r="D24" s="145"/>
      <c r="E24" s="54" t="s">
        <v>292</v>
      </c>
      <c r="F24" s="152"/>
      <c r="G24" s="65">
        <f>0.25*0.6</f>
        <v>0.15</v>
      </c>
      <c r="H24" s="162"/>
    </row>
    <row r="25" spans="2:8">
      <c r="B25" s="156"/>
      <c r="C25" s="154"/>
      <c r="D25" s="145"/>
      <c r="E25" s="54" t="s">
        <v>293</v>
      </c>
      <c r="F25" s="152"/>
      <c r="G25" s="65">
        <f>0.25*0.6</f>
        <v>0.15</v>
      </c>
      <c r="H25" s="162"/>
    </row>
    <row r="26" spans="2:8" ht="27.6">
      <c r="B26" s="156"/>
      <c r="C26" s="154"/>
      <c r="D26" s="145"/>
      <c r="E26" s="54" t="s">
        <v>294</v>
      </c>
      <c r="F26" s="152"/>
      <c r="G26" s="65">
        <f>0.25*0.6</f>
        <v>0.15</v>
      </c>
      <c r="H26" s="162"/>
    </row>
    <row r="27" spans="2:8" ht="42" thickBot="1">
      <c r="B27" s="157"/>
      <c r="C27" s="160"/>
      <c r="D27" s="159"/>
      <c r="E27" s="66" t="s">
        <v>295</v>
      </c>
      <c r="F27" s="67" t="s">
        <v>252</v>
      </c>
      <c r="G27" s="68">
        <v>0.4</v>
      </c>
      <c r="H27" s="163"/>
    </row>
  </sheetData>
  <mergeCells count="19">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 ref="C18:C22"/>
    <mergeCell ref="F18:F21"/>
    <mergeCell ref="H18:H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5"/>
  <sheetViews>
    <sheetView topLeftCell="A7" workbookViewId="0">
      <selection activeCell="I4" sqref="I4"/>
    </sheetView>
  </sheetViews>
  <sheetFormatPr baseColWidth="10" defaultRowHeight="14.4"/>
  <cols>
    <col min="3" max="3" width="17.33203125" style="2" customWidth="1"/>
    <col min="5" max="5" width="22.6640625" style="2" customWidth="1"/>
    <col min="6" max="6" width="32.5546875" style="2" customWidth="1"/>
  </cols>
  <sheetData>
    <row r="1" spans="2:9" ht="15" thickBot="1"/>
    <row r="2" spans="2:9" ht="15" thickBot="1">
      <c r="B2" s="57" t="s">
        <v>6</v>
      </c>
      <c r="C2" s="20" t="s">
        <v>5</v>
      </c>
      <c r="D2" s="10" t="s">
        <v>296</v>
      </c>
      <c r="E2" s="19" t="s">
        <v>7</v>
      </c>
      <c r="F2" s="19" t="s">
        <v>251</v>
      </c>
      <c r="G2" s="10" t="s">
        <v>8</v>
      </c>
      <c r="H2" s="10" t="s">
        <v>297</v>
      </c>
    </row>
    <row r="3" spans="2:9" ht="45.75" customHeight="1" thickBot="1">
      <c r="B3" s="143" t="s">
        <v>298</v>
      </c>
      <c r="C3" s="69" t="s">
        <v>299</v>
      </c>
      <c r="D3" s="164" t="s">
        <v>300</v>
      </c>
      <c r="E3" s="70" t="s">
        <v>301</v>
      </c>
      <c r="F3" s="70" t="s">
        <v>302</v>
      </c>
      <c r="G3" s="71">
        <v>1</v>
      </c>
      <c r="H3" s="71">
        <v>1</v>
      </c>
      <c r="I3" t="s">
        <v>303</v>
      </c>
    </row>
    <row r="4" spans="2:9" ht="15.75" customHeight="1" thickBot="1">
      <c r="B4" s="143"/>
      <c r="C4" s="167" t="s">
        <v>304</v>
      </c>
      <c r="D4" s="165"/>
      <c r="E4" s="72" t="s">
        <v>261</v>
      </c>
      <c r="F4" s="170" t="s">
        <v>305</v>
      </c>
      <c r="G4" s="73">
        <f>0.25*0.6</f>
        <v>0.15</v>
      </c>
      <c r="H4" s="173">
        <f>SUM(G4:G8)</f>
        <v>1</v>
      </c>
    </row>
    <row r="5" spans="2:9" ht="15" thickBot="1">
      <c r="B5" s="143"/>
      <c r="C5" s="168"/>
      <c r="D5" s="165"/>
      <c r="E5" s="72" t="s">
        <v>306</v>
      </c>
      <c r="F5" s="171"/>
      <c r="G5" s="73">
        <f>0.25*0.6</f>
        <v>0.15</v>
      </c>
      <c r="H5" s="174"/>
    </row>
    <row r="6" spans="2:9" ht="28.2" thickBot="1">
      <c r="B6" s="143"/>
      <c r="C6" s="168"/>
      <c r="D6" s="165"/>
      <c r="E6" s="72" t="s">
        <v>307</v>
      </c>
      <c r="F6" s="171"/>
      <c r="G6" s="73">
        <f>0.25*0.6</f>
        <v>0.15</v>
      </c>
      <c r="H6" s="174"/>
    </row>
    <row r="7" spans="2:9" ht="15" thickBot="1">
      <c r="B7" s="143"/>
      <c r="C7" s="168"/>
      <c r="D7" s="165"/>
      <c r="E7" s="72" t="s">
        <v>308</v>
      </c>
      <c r="F7" s="172"/>
      <c r="G7" s="73">
        <f>0.25*0.6</f>
        <v>0.15</v>
      </c>
      <c r="H7" s="174"/>
    </row>
    <row r="8" spans="2:9" ht="55.8" thickBot="1">
      <c r="B8" s="143"/>
      <c r="C8" s="169"/>
      <c r="D8" s="165"/>
      <c r="E8" s="72" t="s">
        <v>309</v>
      </c>
      <c r="F8" s="74" t="s">
        <v>252</v>
      </c>
      <c r="G8" s="73">
        <v>0.4</v>
      </c>
      <c r="H8" s="175"/>
    </row>
    <row r="9" spans="2:9" ht="69.599999999999994" thickBot="1">
      <c r="B9" s="143"/>
      <c r="C9" s="167" t="s">
        <v>310</v>
      </c>
      <c r="D9" s="165"/>
      <c r="E9" s="70" t="s">
        <v>311</v>
      </c>
      <c r="F9" s="70" t="s">
        <v>312</v>
      </c>
      <c r="G9" s="71">
        <v>0.6</v>
      </c>
      <c r="H9" s="176">
        <f>G9+G10</f>
        <v>1</v>
      </c>
    </row>
    <row r="10" spans="2:9" ht="55.8" thickBot="1">
      <c r="B10" s="143"/>
      <c r="C10" s="169"/>
      <c r="D10" s="165"/>
      <c r="E10" s="70" t="s">
        <v>313</v>
      </c>
      <c r="F10" s="70" t="s">
        <v>252</v>
      </c>
      <c r="G10" s="71">
        <v>0.4</v>
      </c>
      <c r="H10" s="177"/>
    </row>
    <row r="11" spans="2:9" ht="15" thickBot="1">
      <c r="B11" s="143"/>
      <c r="C11" s="178" t="s">
        <v>314</v>
      </c>
      <c r="D11" s="165"/>
      <c r="E11" s="72" t="s">
        <v>315</v>
      </c>
      <c r="F11" s="170" t="s">
        <v>316</v>
      </c>
      <c r="G11" s="73">
        <f>0.25*0.6</f>
        <v>0.15</v>
      </c>
      <c r="H11" s="173">
        <f>SUM(G11:G15)</f>
        <v>1</v>
      </c>
    </row>
    <row r="12" spans="2:9" ht="22.5" customHeight="1" thickBot="1">
      <c r="B12" s="143"/>
      <c r="C12" s="179"/>
      <c r="D12" s="165"/>
      <c r="E12" s="72" t="s">
        <v>317</v>
      </c>
      <c r="F12" s="171"/>
      <c r="G12" s="73">
        <f>0.25*0.6</f>
        <v>0.15</v>
      </c>
      <c r="H12" s="174"/>
    </row>
    <row r="13" spans="2:9" ht="21" customHeight="1" thickBot="1">
      <c r="B13" s="143"/>
      <c r="C13" s="179"/>
      <c r="D13" s="165"/>
      <c r="E13" s="72" t="s">
        <v>318</v>
      </c>
      <c r="F13" s="171"/>
      <c r="G13" s="73">
        <f>0.25*0.6</f>
        <v>0.15</v>
      </c>
      <c r="H13" s="174"/>
    </row>
    <row r="14" spans="2:9" ht="21.75" customHeight="1" thickBot="1">
      <c r="B14" s="143"/>
      <c r="C14" s="179"/>
      <c r="D14" s="165"/>
      <c r="E14" s="72" t="s">
        <v>9</v>
      </c>
      <c r="F14" s="172"/>
      <c r="G14" s="73">
        <f>0.25*0.6</f>
        <v>0.15</v>
      </c>
      <c r="H14" s="174"/>
    </row>
    <row r="15" spans="2:9" ht="55.8" thickBot="1">
      <c r="B15" s="143"/>
      <c r="C15" s="180"/>
      <c r="D15" s="166"/>
      <c r="E15" s="72" t="s">
        <v>319</v>
      </c>
      <c r="F15" s="72" t="s">
        <v>252</v>
      </c>
      <c r="G15" s="73">
        <v>0.4</v>
      </c>
      <c r="H15" s="181"/>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28"/>
  <sheetViews>
    <sheetView topLeftCell="B22" workbookViewId="0">
      <selection activeCell="F27" sqref="F27:F28"/>
    </sheetView>
  </sheetViews>
  <sheetFormatPr baseColWidth="10" defaultRowHeight="14.4"/>
  <cols>
    <col min="3" max="3" width="29.33203125" style="2" customWidth="1"/>
    <col min="5" max="5" width="29.109375" style="2" customWidth="1"/>
    <col min="6" max="6" width="38" style="2" customWidth="1"/>
    <col min="9" max="9" width="17.33203125" customWidth="1"/>
  </cols>
  <sheetData>
    <row r="1" spans="2:9" ht="15" thickBot="1"/>
    <row r="2" spans="2:9" ht="15" thickBot="1">
      <c r="B2" s="57" t="s">
        <v>6</v>
      </c>
      <c r="C2" s="20" t="s">
        <v>5</v>
      </c>
      <c r="D2" s="10"/>
      <c r="E2" s="19" t="s">
        <v>7</v>
      </c>
      <c r="F2" s="19" t="s">
        <v>251</v>
      </c>
      <c r="G2" s="10" t="s">
        <v>8</v>
      </c>
      <c r="H2" s="10" t="s">
        <v>235</v>
      </c>
    </row>
    <row r="3" spans="2:9" ht="69.599999999999994" thickBot="1">
      <c r="B3" s="143" t="s">
        <v>320</v>
      </c>
      <c r="C3" s="167" t="s">
        <v>321</v>
      </c>
      <c r="D3" s="164" t="s">
        <v>322</v>
      </c>
      <c r="E3" s="70" t="s">
        <v>323</v>
      </c>
      <c r="F3" s="70" t="s">
        <v>324</v>
      </c>
      <c r="G3" s="71">
        <v>0.6</v>
      </c>
      <c r="H3" s="176">
        <f>G3+G4</f>
        <v>1</v>
      </c>
    </row>
    <row r="4" spans="2:9" ht="42" thickBot="1">
      <c r="B4" s="143"/>
      <c r="C4" s="169"/>
      <c r="D4" s="165"/>
      <c r="E4" s="70" t="s">
        <v>325</v>
      </c>
      <c r="F4" s="70" t="s">
        <v>252</v>
      </c>
      <c r="G4" s="71">
        <v>0.4</v>
      </c>
      <c r="H4" s="177"/>
    </row>
    <row r="5" spans="2:9" ht="28.2" thickBot="1">
      <c r="B5" s="143"/>
      <c r="C5" s="69" t="s">
        <v>326</v>
      </c>
      <c r="D5" s="165"/>
      <c r="E5" s="72" t="s">
        <v>327</v>
      </c>
      <c r="F5" s="84" t="s">
        <v>328</v>
      </c>
      <c r="G5" s="73">
        <v>1</v>
      </c>
      <c r="H5" s="73">
        <v>1</v>
      </c>
      <c r="I5" s="2"/>
    </row>
    <row r="6" spans="2:9" ht="97.2" thickBot="1">
      <c r="B6" s="143"/>
      <c r="C6" s="69" t="s">
        <v>329</v>
      </c>
      <c r="D6" s="165"/>
      <c r="E6" s="70" t="s">
        <v>330</v>
      </c>
      <c r="F6" s="70" t="s">
        <v>331</v>
      </c>
      <c r="G6" s="71">
        <v>1</v>
      </c>
      <c r="H6" s="71">
        <v>1</v>
      </c>
      <c r="I6" s="75"/>
    </row>
    <row r="7" spans="2:9" ht="42" thickBot="1">
      <c r="B7" s="143"/>
      <c r="C7" s="69" t="s">
        <v>332</v>
      </c>
      <c r="D7" s="165"/>
      <c r="E7" s="72" t="s">
        <v>333</v>
      </c>
      <c r="F7" s="72" t="s">
        <v>334</v>
      </c>
      <c r="G7" s="73">
        <v>1</v>
      </c>
      <c r="H7" s="73">
        <v>1</v>
      </c>
      <c r="I7" s="2"/>
    </row>
    <row r="8" spans="2:9" ht="15" thickBot="1">
      <c r="B8" s="143"/>
      <c r="C8" s="167" t="s">
        <v>335</v>
      </c>
      <c r="D8" s="165"/>
      <c r="E8" s="70" t="s">
        <v>336</v>
      </c>
      <c r="F8" s="184" t="s">
        <v>337</v>
      </c>
      <c r="G8" s="71">
        <f>0.2*0.6</f>
        <v>0.12</v>
      </c>
      <c r="H8" s="176">
        <f>SUM(G8:G13)</f>
        <v>1</v>
      </c>
      <c r="I8" s="182"/>
    </row>
    <row r="9" spans="2:9" ht="15" thickBot="1">
      <c r="B9" s="143"/>
      <c r="C9" s="168"/>
      <c r="D9" s="165"/>
      <c r="E9" s="70" t="s">
        <v>338</v>
      </c>
      <c r="F9" s="189"/>
      <c r="G9" s="71">
        <f>0.2*0.6</f>
        <v>0.12</v>
      </c>
      <c r="H9" s="187"/>
      <c r="I9" s="182"/>
    </row>
    <row r="10" spans="2:9" ht="15" thickBot="1">
      <c r="B10" s="143"/>
      <c r="C10" s="168"/>
      <c r="D10" s="165"/>
      <c r="E10" s="70" t="s">
        <v>339</v>
      </c>
      <c r="F10" s="189"/>
      <c r="G10" s="71">
        <f>0.2*0.6</f>
        <v>0.12</v>
      </c>
      <c r="H10" s="187"/>
      <c r="I10" s="182"/>
    </row>
    <row r="11" spans="2:9" ht="15" thickBot="1">
      <c r="B11" s="143"/>
      <c r="C11" s="168"/>
      <c r="D11" s="165"/>
      <c r="E11" s="70" t="s">
        <v>340</v>
      </c>
      <c r="F11" s="189"/>
      <c r="G11" s="71">
        <f>0.2*0.6</f>
        <v>0.12</v>
      </c>
      <c r="H11" s="187"/>
      <c r="I11" s="182"/>
    </row>
    <row r="12" spans="2:9" ht="15" thickBot="1">
      <c r="B12" s="143"/>
      <c r="C12" s="168"/>
      <c r="D12" s="165"/>
      <c r="E12" s="70" t="s">
        <v>341</v>
      </c>
      <c r="F12" s="185"/>
      <c r="G12" s="71">
        <f>0.2*0.6</f>
        <v>0.12</v>
      </c>
      <c r="H12" s="187"/>
      <c r="I12" s="182"/>
    </row>
    <row r="13" spans="2:9" ht="42" thickBot="1">
      <c r="B13" s="143"/>
      <c r="C13" s="169"/>
      <c r="D13" s="165"/>
      <c r="E13" s="70" t="s">
        <v>342</v>
      </c>
      <c r="F13" s="70" t="s">
        <v>252</v>
      </c>
      <c r="G13" s="71">
        <v>0.4</v>
      </c>
      <c r="H13" s="188"/>
      <c r="I13" s="76"/>
    </row>
    <row r="14" spans="2:9" ht="27" customHeight="1" thickBot="1">
      <c r="B14" s="143"/>
      <c r="C14" s="167" t="s">
        <v>343</v>
      </c>
      <c r="D14" s="165"/>
      <c r="E14" s="72" t="s">
        <v>344</v>
      </c>
      <c r="F14" s="170" t="s">
        <v>345</v>
      </c>
      <c r="G14" s="73">
        <f>0.25*0.6</f>
        <v>0.15</v>
      </c>
      <c r="H14" s="183">
        <f>SUM(G14:G18)</f>
        <v>1</v>
      </c>
    </row>
    <row r="15" spans="2:9" ht="27" customHeight="1" thickBot="1">
      <c r="B15" s="143"/>
      <c r="C15" s="168"/>
      <c r="D15" s="165"/>
      <c r="E15" s="72" t="s">
        <v>346</v>
      </c>
      <c r="F15" s="171"/>
      <c r="G15" s="73">
        <f>0.25*0.6</f>
        <v>0.15</v>
      </c>
      <c r="H15" s="174"/>
    </row>
    <row r="16" spans="2:9" ht="23.25" customHeight="1" thickBot="1">
      <c r="B16" s="143"/>
      <c r="C16" s="168"/>
      <c r="D16" s="165"/>
      <c r="E16" s="72" t="s">
        <v>347</v>
      </c>
      <c r="F16" s="171"/>
      <c r="G16" s="73">
        <f>0.25*0.6</f>
        <v>0.15</v>
      </c>
      <c r="H16" s="174"/>
    </row>
    <row r="17" spans="2:9" ht="30.75" customHeight="1" thickBot="1">
      <c r="B17" s="143"/>
      <c r="C17" s="168"/>
      <c r="D17" s="165"/>
      <c r="E17" s="72" t="s">
        <v>348</v>
      </c>
      <c r="F17" s="172"/>
      <c r="G17" s="73">
        <f>0.25*0.6</f>
        <v>0.15</v>
      </c>
      <c r="H17" s="174"/>
    </row>
    <row r="18" spans="2:9" ht="42" thickBot="1">
      <c r="B18" s="143"/>
      <c r="C18" s="169"/>
      <c r="D18" s="165"/>
      <c r="E18" s="72" t="s">
        <v>288</v>
      </c>
      <c r="F18" s="72" t="s">
        <v>252</v>
      </c>
      <c r="G18" s="73">
        <v>0.4</v>
      </c>
      <c r="H18" s="181"/>
    </row>
    <row r="19" spans="2:9" ht="64.5" customHeight="1" thickBot="1">
      <c r="B19" s="143"/>
      <c r="C19" s="167" t="s">
        <v>349</v>
      </c>
      <c r="D19" s="165"/>
      <c r="E19" s="70" t="s">
        <v>350</v>
      </c>
      <c r="F19" s="184" t="s">
        <v>351</v>
      </c>
      <c r="G19" s="71">
        <f>0.5*0.6</f>
        <v>0.3</v>
      </c>
      <c r="H19" s="186">
        <f>SUM(G19:G21)</f>
        <v>1</v>
      </c>
    </row>
    <row r="20" spans="2:9" ht="15" thickBot="1">
      <c r="B20" s="143"/>
      <c r="C20" s="168"/>
      <c r="D20" s="165"/>
      <c r="E20" s="70" t="s">
        <v>352</v>
      </c>
      <c r="F20" s="185"/>
      <c r="G20" s="71">
        <f>0.5*0.6</f>
        <v>0.3</v>
      </c>
      <c r="H20" s="187"/>
    </row>
    <row r="21" spans="2:9" ht="42" thickBot="1">
      <c r="B21" s="143"/>
      <c r="C21" s="169"/>
      <c r="D21" s="165"/>
      <c r="E21" s="70" t="s">
        <v>353</v>
      </c>
      <c r="F21" s="70" t="s">
        <v>252</v>
      </c>
      <c r="G21" s="71">
        <v>0.4</v>
      </c>
      <c r="H21" s="188"/>
    </row>
    <row r="22" spans="2:9" ht="26.25" customHeight="1" thickBot="1">
      <c r="B22" s="143"/>
      <c r="C22" s="167" t="s">
        <v>354</v>
      </c>
      <c r="D22" s="165"/>
      <c r="E22" s="72" t="s">
        <v>355</v>
      </c>
      <c r="F22" s="170" t="s">
        <v>356</v>
      </c>
      <c r="G22" s="73">
        <f>0.5*0.6</f>
        <v>0.3</v>
      </c>
      <c r="H22" s="183">
        <f>SUM(G22:G24)</f>
        <v>1</v>
      </c>
    </row>
    <row r="23" spans="2:9" ht="15" thickBot="1">
      <c r="B23" s="143"/>
      <c r="C23" s="168"/>
      <c r="D23" s="165"/>
      <c r="E23" s="72" t="s">
        <v>357</v>
      </c>
      <c r="F23" s="172"/>
      <c r="G23" s="73">
        <f>0.5*0.6</f>
        <v>0.3</v>
      </c>
      <c r="H23" s="174"/>
    </row>
    <row r="24" spans="2:9" ht="42" thickBot="1">
      <c r="B24" s="143"/>
      <c r="C24" s="169"/>
      <c r="D24" s="165"/>
      <c r="E24" s="72" t="s">
        <v>358</v>
      </c>
      <c r="F24" s="72" t="s">
        <v>252</v>
      </c>
      <c r="G24" s="73">
        <v>0.4</v>
      </c>
      <c r="H24" s="174"/>
    </row>
    <row r="25" spans="2:9" ht="69.599999999999994" thickBot="1">
      <c r="B25" s="143"/>
      <c r="C25" s="167" t="s">
        <v>359</v>
      </c>
      <c r="D25" s="165"/>
      <c r="E25" s="70" t="s">
        <v>360</v>
      </c>
      <c r="F25" s="70" t="s">
        <v>361</v>
      </c>
      <c r="G25" s="71">
        <v>0.6</v>
      </c>
      <c r="H25" s="187">
        <f>G25+G26</f>
        <v>1</v>
      </c>
    </row>
    <row r="26" spans="2:9" ht="42" thickBot="1">
      <c r="B26" s="143"/>
      <c r="C26" s="169"/>
      <c r="D26" s="165"/>
      <c r="E26" s="70" t="s">
        <v>362</v>
      </c>
      <c r="F26" s="70" t="s">
        <v>252</v>
      </c>
      <c r="G26" s="71">
        <v>0.4</v>
      </c>
      <c r="H26" s="177"/>
    </row>
    <row r="27" spans="2:9" ht="27" customHeight="1" thickBot="1">
      <c r="B27" s="143"/>
      <c r="C27" s="178" t="s">
        <v>363</v>
      </c>
      <c r="D27" s="165"/>
      <c r="E27" s="72" t="s">
        <v>364</v>
      </c>
      <c r="F27" s="170" t="s">
        <v>365</v>
      </c>
      <c r="G27" s="73">
        <v>0.5</v>
      </c>
      <c r="H27" s="173">
        <v>1</v>
      </c>
    </row>
    <row r="28" spans="2:9" ht="48.75" customHeight="1" thickBot="1">
      <c r="B28" s="143"/>
      <c r="C28" s="180"/>
      <c r="D28" s="166"/>
      <c r="E28" s="72" t="s">
        <v>366</v>
      </c>
      <c r="F28" s="172"/>
      <c r="G28" s="73">
        <v>0.5</v>
      </c>
      <c r="H28" s="181"/>
      <c r="I28" s="24"/>
    </row>
  </sheetData>
  <mergeCells count="22">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 ref="I8:I12"/>
    <mergeCell ref="C14:C18"/>
    <mergeCell ref="F14:F17"/>
    <mergeCell ref="H14:H18"/>
    <mergeCell ref="C19:C21"/>
    <mergeCell ref="F19:F20"/>
    <mergeCell ref="H19:H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17"/>
  <sheetViews>
    <sheetView topLeftCell="A10" zoomScale="85" zoomScaleNormal="85" workbookViewId="0">
      <selection activeCell="F17" sqref="F17"/>
    </sheetView>
  </sheetViews>
  <sheetFormatPr baseColWidth="10" defaultRowHeight="14.4"/>
  <cols>
    <col min="3" max="3" width="27.5546875" style="2" customWidth="1"/>
    <col min="5" max="6" width="32.109375" style="2" customWidth="1"/>
  </cols>
  <sheetData>
    <row r="1" spans="2:8" ht="15" thickBot="1"/>
    <row r="2" spans="2:8" ht="15" thickBot="1">
      <c r="B2" s="57" t="s">
        <v>6</v>
      </c>
      <c r="C2" s="20" t="s">
        <v>5</v>
      </c>
      <c r="D2" s="10"/>
      <c r="E2" s="19" t="s">
        <v>7</v>
      </c>
      <c r="F2" s="19" t="s">
        <v>251</v>
      </c>
      <c r="G2" s="10" t="s">
        <v>8</v>
      </c>
      <c r="H2" s="10" t="s">
        <v>235</v>
      </c>
    </row>
    <row r="3" spans="2:8" ht="69.599999999999994" thickBot="1">
      <c r="B3" s="143" t="s">
        <v>367</v>
      </c>
      <c r="C3" s="77" t="s">
        <v>321</v>
      </c>
      <c r="D3" s="164" t="s">
        <v>368</v>
      </c>
      <c r="E3" s="70" t="s">
        <v>369</v>
      </c>
      <c r="F3" s="70" t="s">
        <v>370</v>
      </c>
      <c r="G3" s="71">
        <v>0.6</v>
      </c>
      <c r="H3" s="176">
        <f>G3+G4</f>
        <v>1</v>
      </c>
    </row>
    <row r="4" spans="2:8" ht="55.8" thickBot="1">
      <c r="B4" s="143"/>
      <c r="C4" s="78"/>
      <c r="D4" s="165"/>
      <c r="E4" s="70" t="s">
        <v>325</v>
      </c>
      <c r="F4" s="70" t="s">
        <v>252</v>
      </c>
      <c r="G4" s="71">
        <v>0.4</v>
      </c>
      <c r="H4" s="177"/>
    </row>
    <row r="5" spans="2:8" ht="90.75" customHeight="1" thickBot="1">
      <c r="B5" s="143"/>
      <c r="C5" s="167" t="s">
        <v>371</v>
      </c>
      <c r="D5" s="165"/>
      <c r="E5" s="72" t="s">
        <v>372</v>
      </c>
      <c r="F5" s="170" t="s">
        <v>373</v>
      </c>
      <c r="G5" s="73">
        <f>0.5*0.6</f>
        <v>0.3</v>
      </c>
      <c r="H5" s="173">
        <f>SUM(G5:G7)</f>
        <v>1</v>
      </c>
    </row>
    <row r="6" spans="2:8" ht="73.5" customHeight="1" thickBot="1">
      <c r="B6" s="143"/>
      <c r="C6" s="168"/>
      <c r="D6" s="165"/>
      <c r="E6" s="72" t="s">
        <v>374</v>
      </c>
      <c r="F6" s="172"/>
      <c r="G6" s="73">
        <f>0.5*0.6</f>
        <v>0.3</v>
      </c>
      <c r="H6" s="174"/>
    </row>
    <row r="7" spans="2:8" ht="55.8" thickBot="1">
      <c r="B7" s="143"/>
      <c r="C7" s="169"/>
      <c r="D7" s="165"/>
      <c r="E7" s="72" t="s">
        <v>375</v>
      </c>
      <c r="F7" s="72" t="s">
        <v>252</v>
      </c>
      <c r="G7" s="73">
        <v>0.4</v>
      </c>
      <c r="H7" s="181"/>
    </row>
    <row r="8" spans="2:8" ht="24" customHeight="1" thickBot="1">
      <c r="B8" s="143"/>
      <c r="C8" s="167" t="s">
        <v>376</v>
      </c>
      <c r="D8" s="165"/>
      <c r="E8" s="70" t="s">
        <v>377</v>
      </c>
      <c r="F8" s="184" t="s">
        <v>378</v>
      </c>
      <c r="G8" s="71">
        <f>0.5*0.6</f>
        <v>0.3</v>
      </c>
      <c r="H8" s="186">
        <f>SUM(G8:G10)</f>
        <v>1</v>
      </c>
    </row>
    <row r="9" spans="2:8" ht="28.5" customHeight="1" thickBot="1">
      <c r="B9" s="143"/>
      <c r="C9" s="168"/>
      <c r="D9" s="165"/>
      <c r="E9" s="70" t="s">
        <v>379</v>
      </c>
      <c r="F9" s="185"/>
      <c r="G9" s="71">
        <f>0.5*0.6</f>
        <v>0.3</v>
      </c>
      <c r="H9" s="187"/>
    </row>
    <row r="10" spans="2:8" ht="55.8" thickBot="1">
      <c r="B10" s="143"/>
      <c r="C10" s="169"/>
      <c r="D10" s="165"/>
      <c r="E10" s="70" t="s">
        <v>272</v>
      </c>
      <c r="F10" s="70" t="s">
        <v>252</v>
      </c>
      <c r="G10" s="71">
        <v>0.4</v>
      </c>
      <c r="H10" s="188"/>
    </row>
    <row r="11" spans="2:8" ht="52.5" customHeight="1" thickBot="1">
      <c r="B11" s="143"/>
      <c r="C11" s="178" t="s">
        <v>380</v>
      </c>
      <c r="D11" s="165"/>
      <c r="E11" s="72" t="s">
        <v>381</v>
      </c>
      <c r="F11" s="170" t="s">
        <v>382</v>
      </c>
      <c r="G11" s="73">
        <v>0.5</v>
      </c>
      <c r="H11" s="183">
        <v>1</v>
      </c>
    </row>
    <row r="12" spans="2:8" ht="15" thickBot="1">
      <c r="B12" s="143"/>
      <c r="C12" s="180"/>
      <c r="D12" s="165"/>
      <c r="E12" s="72" t="s">
        <v>383</v>
      </c>
      <c r="F12" s="172"/>
      <c r="G12" s="73">
        <v>0.5</v>
      </c>
      <c r="H12" s="181"/>
    </row>
    <row r="13" spans="2:8" ht="47.25" customHeight="1" thickBot="1">
      <c r="B13" s="143"/>
      <c r="C13" s="178" t="s">
        <v>384</v>
      </c>
      <c r="D13" s="165"/>
      <c r="E13" s="70" t="s">
        <v>385</v>
      </c>
      <c r="F13" s="184" t="s">
        <v>386</v>
      </c>
      <c r="G13" s="71">
        <v>0.5</v>
      </c>
      <c r="H13" s="186">
        <v>1</v>
      </c>
    </row>
    <row r="14" spans="2:8" ht="15" thickBot="1">
      <c r="B14" s="143"/>
      <c r="C14" s="180"/>
      <c r="D14" s="165"/>
      <c r="E14" s="70" t="s">
        <v>387</v>
      </c>
      <c r="F14" s="185"/>
      <c r="G14" s="71">
        <v>0.5</v>
      </c>
      <c r="H14" s="188"/>
    </row>
    <row r="15" spans="2:8" ht="31.5" customHeight="1" thickBot="1">
      <c r="B15" s="143"/>
      <c r="C15" s="178" t="s">
        <v>388</v>
      </c>
      <c r="D15" s="165"/>
      <c r="E15" s="72" t="s">
        <v>389</v>
      </c>
      <c r="F15" s="170" t="s">
        <v>390</v>
      </c>
      <c r="G15" s="73">
        <f>0.5*0.6</f>
        <v>0.3</v>
      </c>
      <c r="H15" s="183">
        <f>SUM(G15:G17)</f>
        <v>1</v>
      </c>
    </row>
    <row r="16" spans="2:8" ht="31.5" customHeight="1" thickBot="1">
      <c r="B16" s="143"/>
      <c r="C16" s="179"/>
      <c r="D16" s="165"/>
      <c r="E16" s="72" t="s">
        <v>391</v>
      </c>
      <c r="F16" s="172"/>
      <c r="G16" s="73">
        <f>0.5*0.6</f>
        <v>0.3</v>
      </c>
      <c r="H16" s="174"/>
    </row>
    <row r="17" spans="2:8" ht="55.8" thickBot="1">
      <c r="B17" s="143"/>
      <c r="C17" s="180"/>
      <c r="D17" s="166"/>
      <c r="E17" s="72" t="s">
        <v>392</v>
      </c>
      <c r="F17" s="79" t="s">
        <v>252</v>
      </c>
      <c r="G17" s="73">
        <v>0.4</v>
      </c>
      <c r="H17" s="181"/>
    </row>
  </sheetData>
  <mergeCells count="18">
    <mergeCell ref="B3:B17"/>
    <mergeCell ref="D3:D17"/>
    <mergeCell ref="H3:H4"/>
    <mergeCell ref="C5:C7"/>
    <mergeCell ref="F5:F6"/>
    <mergeCell ref="H5:H7"/>
    <mergeCell ref="C8:C10"/>
    <mergeCell ref="F8:F9"/>
    <mergeCell ref="H8:H10"/>
    <mergeCell ref="C11:C12"/>
    <mergeCell ref="F11:F12"/>
    <mergeCell ref="H11:H12"/>
    <mergeCell ref="C13:C14"/>
    <mergeCell ref="F13:F14"/>
    <mergeCell ref="H13:H14"/>
    <mergeCell ref="C15:C17"/>
    <mergeCell ref="F15:F16"/>
    <mergeCell ref="H15:H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6"/>
  <sheetViews>
    <sheetView topLeftCell="A7" workbookViewId="0">
      <selection activeCell="F12" sqref="F12"/>
    </sheetView>
  </sheetViews>
  <sheetFormatPr baseColWidth="10" defaultRowHeight="14.4"/>
  <cols>
    <col min="3" max="3" width="17.5546875" style="2" customWidth="1"/>
    <col min="4" max="4" width="11.44140625" style="2"/>
    <col min="5" max="5" width="18.88671875" style="2" customWidth="1"/>
    <col min="6" max="6" width="30" style="2" customWidth="1"/>
  </cols>
  <sheetData>
    <row r="1" spans="2:8" ht="15" thickBot="1"/>
    <row r="2" spans="2:8" ht="15" thickBot="1">
      <c r="B2" s="57" t="s">
        <v>6</v>
      </c>
      <c r="C2" s="20" t="s">
        <v>5</v>
      </c>
      <c r="D2" s="19"/>
      <c r="E2" s="19" t="s">
        <v>7</v>
      </c>
      <c r="F2" s="19" t="s">
        <v>251</v>
      </c>
      <c r="G2" s="10" t="s">
        <v>8</v>
      </c>
      <c r="H2" s="10" t="s">
        <v>235</v>
      </c>
    </row>
    <row r="3" spans="2:8" ht="69.599999999999994" thickBot="1">
      <c r="B3" s="143" t="s">
        <v>393</v>
      </c>
      <c r="C3" s="167" t="s">
        <v>321</v>
      </c>
      <c r="D3" s="164" t="s">
        <v>394</v>
      </c>
      <c r="E3" s="70" t="s">
        <v>369</v>
      </c>
      <c r="F3" s="70" t="s">
        <v>395</v>
      </c>
      <c r="G3" s="71">
        <v>0.6</v>
      </c>
      <c r="H3" s="176">
        <f>G3+G4</f>
        <v>1</v>
      </c>
    </row>
    <row r="4" spans="2:8" ht="55.8" thickBot="1">
      <c r="B4" s="143"/>
      <c r="C4" s="169"/>
      <c r="D4" s="165"/>
      <c r="E4" s="70" t="s">
        <v>325</v>
      </c>
      <c r="F4" s="80" t="s">
        <v>252</v>
      </c>
      <c r="G4" s="71">
        <v>0.4</v>
      </c>
      <c r="H4" s="177"/>
    </row>
    <row r="5" spans="2:8" ht="42.75" customHeight="1" thickBot="1">
      <c r="B5" s="143"/>
      <c r="C5" s="178" t="s">
        <v>396</v>
      </c>
      <c r="D5" s="165"/>
      <c r="E5" s="72" t="s">
        <v>397</v>
      </c>
      <c r="F5" s="170" t="s">
        <v>398</v>
      </c>
      <c r="G5" s="73">
        <v>0.5</v>
      </c>
      <c r="H5" s="173">
        <v>1</v>
      </c>
    </row>
    <row r="6" spans="2:8" ht="24" customHeight="1" thickBot="1">
      <c r="B6" s="143"/>
      <c r="C6" s="180"/>
      <c r="D6" s="165"/>
      <c r="E6" s="72" t="s">
        <v>399</v>
      </c>
      <c r="F6" s="172"/>
      <c r="G6" s="73">
        <v>0.5</v>
      </c>
      <c r="H6" s="181"/>
    </row>
    <row r="7" spans="2:8" ht="28.2" thickBot="1">
      <c r="B7" s="143"/>
      <c r="C7" s="69" t="s">
        <v>400</v>
      </c>
      <c r="D7" s="165"/>
      <c r="E7" s="70" t="s">
        <v>401</v>
      </c>
      <c r="F7" s="70" t="s">
        <v>402</v>
      </c>
      <c r="G7" s="71">
        <v>1</v>
      </c>
      <c r="H7" s="71">
        <v>1</v>
      </c>
    </row>
    <row r="8" spans="2:8" ht="17.25" customHeight="1" thickBot="1">
      <c r="B8" s="143"/>
      <c r="C8" s="178" t="s">
        <v>403</v>
      </c>
      <c r="D8" s="165"/>
      <c r="E8" s="72" t="s">
        <v>404</v>
      </c>
      <c r="F8" s="170" t="s">
        <v>405</v>
      </c>
      <c r="G8" s="73">
        <v>0.25</v>
      </c>
      <c r="H8" s="173">
        <v>1</v>
      </c>
    </row>
    <row r="9" spans="2:8" ht="24.75" customHeight="1" thickBot="1">
      <c r="B9" s="143"/>
      <c r="C9" s="179"/>
      <c r="D9" s="165"/>
      <c r="E9" s="72" t="s">
        <v>406</v>
      </c>
      <c r="F9" s="171"/>
      <c r="G9" s="73">
        <v>0.25</v>
      </c>
      <c r="H9" s="174"/>
    </row>
    <row r="10" spans="2:8" ht="28.5" customHeight="1" thickBot="1">
      <c r="B10" s="143"/>
      <c r="C10" s="179"/>
      <c r="D10" s="165"/>
      <c r="E10" s="72" t="s">
        <v>407</v>
      </c>
      <c r="F10" s="171"/>
      <c r="G10" s="73">
        <v>0.25</v>
      </c>
      <c r="H10" s="174"/>
    </row>
    <row r="11" spans="2:8" ht="16.5" customHeight="1" thickBot="1">
      <c r="B11" s="143"/>
      <c r="C11" s="180"/>
      <c r="D11" s="165"/>
      <c r="E11" s="72" t="s">
        <v>408</v>
      </c>
      <c r="F11" s="172"/>
      <c r="G11" s="73">
        <v>0.25</v>
      </c>
      <c r="H11" s="181"/>
    </row>
    <row r="12" spans="2:8" ht="42" thickBot="1">
      <c r="B12" s="143"/>
      <c r="C12" s="69" t="s">
        <v>409</v>
      </c>
      <c r="D12" s="165"/>
      <c r="E12" s="70" t="s">
        <v>410</v>
      </c>
      <c r="F12" s="70" t="s">
        <v>411</v>
      </c>
      <c r="G12" s="71">
        <v>1</v>
      </c>
      <c r="H12" s="71">
        <v>1</v>
      </c>
    </row>
    <row r="13" spans="2:8" ht="15" thickBot="1">
      <c r="B13" s="143"/>
      <c r="C13" s="178" t="s">
        <v>412</v>
      </c>
      <c r="D13" s="165"/>
      <c r="E13" s="72" t="s">
        <v>413</v>
      </c>
      <c r="F13" s="170" t="s">
        <v>414</v>
      </c>
      <c r="G13" s="73">
        <v>0.25</v>
      </c>
      <c r="H13" s="173">
        <v>1</v>
      </c>
    </row>
    <row r="14" spans="2:8" ht="15" thickBot="1">
      <c r="B14" s="143"/>
      <c r="C14" s="179"/>
      <c r="D14" s="165"/>
      <c r="E14" s="72" t="s">
        <v>415</v>
      </c>
      <c r="F14" s="171"/>
      <c r="G14" s="73">
        <v>0.25</v>
      </c>
      <c r="H14" s="174"/>
    </row>
    <row r="15" spans="2:8" ht="15" thickBot="1">
      <c r="B15" s="143"/>
      <c r="C15" s="179"/>
      <c r="D15" s="165"/>
      <c r="E15" s="72" t="s">
        <v>416</v>
      </c>
      <c r="F15" s="171"/>
      <c r="G15" s="73">
        <v>0.25</v>
      </c>
      <c r="H15" s="174"/>
    </row>
    <row r="16" spans="2:8" ht="15" thickBot="1">
      <c r="B16" s="143"/>
      <c r="C16" s="180"/>
      <c r="D16" s="166"/>
      <c r="E16" s="72" t="s">
        <v>417</v>
      </c>
      <c r="F16" s="172"/>
      <c r="G16" s="73">
        <v>0.25</v>
      </c>
      <c r="H16" s="181"/>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8"/>
  <sheetViews>
    <sheetView workbookViewId="0">
      <selection activeCell="D9" sqref="D9"/>
    </sheetView>
  </sheetViews>
  <sheetFormatPr baseColWidth="10" defaultRowHeight="14.4"/>
  <cols>
    <col min="3" max="3" width="13.88671875" style="2" customWidth="1"/>
    <col min="4" max="4" width="11.44140625" style="2"/>
    <col min="5" max="5" width="16.88671875" style="2" customWidth="1"/>
    <col min="6" max="6" width="30.109375" style="2" customWidth="1"/>
  </cols>
  <sheetData>
    <row r="1" spans="2:8" ht="15" thickBot="1"/>
    <row r="2" spans="2:8" ht="15" thickBot="1">
      <c r="B2" s="58" t="s">
        <v>6</v>
      </c>
      <c r="C2" s="20" t="s">
        <v>5</v>
      </c>
      <c r="D2" s="19" t="s">
        <v>158</v>
      </c>
      <c r="E2" s="19" t="s">
        <v>7</v>
      </c>
      <c r="F2" s="19" t="s">
        <v>251</v>
      </c>
      <c r="G2" s="10" t="s">
        <v>8</v>
      </c>
      <c r="H2" s="10" t="s">
        <v>235</v>
      </c>
    </row>
    <row r="3" spans="2:8" ht="26.25" customHeight="1" thickBot="1">
      <c r="B3" s="190" t="s">
        <v>418</v>
      </c>
      <c r="C3" s="164" t="s">
        <v>419</v>
      </c>
      <c r="D3" s="164" t="s">
        <v>420</v>
      </c>
      <c r="E3" s="81" t="s">
        <v>421</v>
      </c>
      <c r="F3" s="184" t="s">
        <v>422</v>
      </c>
      <c r="G3" s="71">
        <f>0.2*0.6</f>
        <v>0.12</v>
      </c>
      <c r="H3" s="176">
        <f>SUM(G3:G8)</f>
        <v>1</v>
      </c>
    </row>
    <row r="4" spans="2:8" ht="15" thickBot="1">
      <c r="B4" s="191"/>
      <c r="C4" s="165"/>
      <c r="D4" s="165"/>
      <c r="E4" s="70" t="s">
        <v>423</v>
      </c>
      <c r="F4" s="189"/>
      <c r="G4" s="71">
        <f>0.2*0.6</f>
        <v>0.12</v>
      </c>
      <c r="H4" s="187"/>
    </row>
    <row r="5" spans="2:8" ht="15" thickBot="1">
      <c r="B5" s="191"/>
      <c r="C5" s="165"/>
      <c r="D5" s="165"/>
      <c r="E5" s="70" t="s">
        <v>424</v>
      </c>
      <c r="F5" s="189"/>
      <c r="G5" s="71">
        <f>0.2*0.6</f>
        <v>0.12</v>
      </c>
      <c r="H5" s="187"/>
    </row>
    <row r="6" spans="2:8" ht="15" thickBot="1">
      <c r="B6" s="191"/>
      <c r="C6" s="165"/>
      <c r="D6" s="165"/>
      <c r="E6" s="70" t="s">
        <v>425</v>
      </c>
      <c r="F6" s="189"/>
      <c r="G6" s="71">
        <f>0.2*0.6</f>
        <v>0.12</v>
      </c>
      <c r="H6" s="187"/>
    </row>
    <row r="7" spans="2:8" ht="15" thickBot="1">
      <c r="B7" s="191"/>
      <c r="C7" s="165"/>
      <c r="D7" s="165"/>
      <c r="E7" s="70" t="s">
        <v>426</v>
      </c>
      <c r="F7" s="185"/>
      <c r="G7" s="71">
        <f>0.2*0.6</f>
        <v>0.12</v>
      </c>
      <c r="H7" s="187"/>
    </row>
    <row r="8" spans="2:8" ht="55.8" thickBot="1">
      <c r="B8" s="192"/>
      <c r="C8" s="166"/>
      <c r="D8" s="166"/>
      <c r="E8" s="82" t="s">
        <v>427</v>
      </c>
      <c r="F8" s="80" t="s">
        <v>252</v>
      </c>
      <c r="G8" s="83">
        <v>0.4</v>
      </c>
      <c r="H8" s="177"/>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cp:lastModifiedBy>
  <dcterms:created xsi:type="dcterms:W3CDTF">2017-08-08T21:46:55Z</dcterms:created>
  <dcterms:modified xsi:type="dcterms:W3CDTF">2020-09-07T22:00:43Z</dcterms:modified>
</cp:coreProperties>
</file>