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120" yWindow="-120" windowWidth="15480" windowHeight="7770"/>
  </bookViews>
  <sheets>
    <sheet name="Estándar " sheetId="1" r:id="rId1"/>
    <sheet name="M. Hacienda " sheetId="12" state="hidden" r:id="rId2"/>
    <sheet name="Asamblea L. " sheetId="14" state="hidden" r:id="rId3"/>
    <sheet name="Presidencia " sheetId="15" state="hidden" r:id="rId4"/>
    <sheet name="Órgano Judicial" sheetId="16" state="hidden" r:id="rId5"/>
    <sheet name="CNJ" sheetId="17" state="hidden" r:id="rId6"/>
    <sheet name="TSE" sheetId="18" state="hidden" r:id="rId7"/>
    <sheet name="CCR" sheetId="19" state="hidden" r:id="rId8"/>
  </sheets>
  <definedNames>
    <definedName name="_xlnm.Print_Area" localSheetId="0">'Estándar '!$B$7:$M$119</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I69" i="1"/>
  <c r="I66"/>
  <c r="I92"/>
  <c r="I97"/>
  <c r="I100"/>
  <c r="I57" l="1"/>
  <c r="I117" l="1"/>
  <c r="I120" l="1"/>
  <c r="I122" s="1"/>
  <c r="G7" i="19" l="1"/>
  <c r="G6"/>
  <c r="G5"/>
  <c r="G4"/>
  <c r="H3" s="1"/>
  <c r="G3"/>
  <c r="H3" i="18"/>
  <c r="G16" i="17"/>
  <c r="G15"/>
  <c r="H15" s="1"/>
  <c r="G9"/>
  <c r="G8"/>
  <c r="H8" s="1"/>
  <c r="G6"/>
  <c r="H5"/>
  <c r="G5"/>
  <c r="H3"/>
  <c r="H25" i="16"/>
  <c r="G23"/>
  <c r="G22"/>
  <c r="G20"/>
  <c r="G19"/>
  <c r="G17"/>
  <c r="G16"/>
  <c r="G15"/>
  <c r="G14"/>
  <c r="G12"/>
  <c r="G11"/>
  <c r="G10"/>
  <c r="G9"/>
  <c r="G8"/>
  <c r="H8" s="1"/>
  <c r="H3"/>
  <c r="G14" i="15"/>
  <c r="G13"/>
  <c r="G12"/>
  <c r="G11"/>
  <c r="H11" s="1"/>
  <c r="H9"/>
  <c r="G7"/>
  <c r="G6"/>
  <c r="G5"/>
  <c r="G4"/>
  <c r="G26" i="14"/>
  <c r="G25"/>
  <c r="G24"/>
  <c r="G23"/>
  <c r="H23" s="1"/>
  <c r="G21"/>
  <c r="G20"/>
  <c r="G19"/>
  <c r="G18"/>
  <c r="G16"/>
  <c r="H16" s="1"/>
  <c r="G14"/>
  <c r="G13"/>
  <c r="H13" s="1"/>
  <c r="G11"/>
  <c r="H10" s="1"/>
  <c r="G10"/>
  <c r="G8"/>
  <c r="G7"/>
  <c r="G6"/>
  <c r="G5"/>
  <c r="G4"/>
  <c r="H4" i="12"/>
  <c r="G8"/>
  <c r="G10"/>
  <c r="G11"/>
  <c r="H115" i="1"/>
  <c r="H18" i="14" l="1"/>
  <c r="H14" i="16"/>
  <c r="H19"/>
  <c r="H4" i="14"/>
  <c r="H8" i="12"/>
  <c r="H4" i="15"/>
  <c r="H22" i="16"/>
  <c r="H24" i="1"/>
  <c r="H25"/>
  <c r="H26"/>
  <c r="H23"/>
  <c r="H116"/>
  <c r="H114"/>
  <c r="H109"/>
  <c r="H107"/>
  <c r="H108"/>
  <c r="H106"/>
  <c r="H102"/>
  <c r="H103"/>
  <c r="H104"/>
  <c r="H101"/>
  <c r="H94"/>
  <c r="H95"/>
  <c r="H96"/>
  <c r="H93"/>
  <c r="H89"/>
  <c r="H88"/>
  <c r="H83"/>
  <c r="H84"/>
  <c r="H85"/>
  <c r="H86"/>
  <c r="H82"/>
  <c r="H77"/>
  <c r="H78"/>
  <c r="H79"/>
  <c r="H80"/>
  <c r="H76"/>
  <c r="H71"/>
  <c r="H72"/>
  <c r="H73"/>
  <c r="H74"/>
  <c r="H70"/>
  <c r="H68"/>
  <c r="H67"/>
  <c r="H63"/>
  <c r="H64"/>
  <c r="H65"/>
  <c r="H62"/>
  <c r="H54"/>
  <c r="H55"/>
  <c r="H56"/>
  <c r="H53"/>
  <c r="H49"/>
  <c r="H50"/>
  <c r="H51"/>
  <c r="H48"/>
  <c r="H43"/>
  <c r="H42"/>
  <c r="H41"/>
  <c r="H37"/>
  <c r="H38"/>
  <c r="H39"/>
  <c r="H36"/>
  <c r="H32"/>
  <c r="H33"/>
  <c r="H34"/>
  <c r="H31"/>
  <c r="H29"/>
  <c r="H28"/>
  <c r="H20"/>
  <c r="H21"/>
  <c r="H19"/>
  <c r="H18"/>
  <c r="H16"/>
  <c r="H15"/>
  <c r="H14"/>
</calcChain>
</file>

<file path=xl/sharedStrings.xml><?xml version="1.0" encoding="utf-8"?>
<sst xmlns="http://schemas.openxmlformats.org/spreadsheetml/2006/main" count="621" uniqueCount="482">
  <si>
    <t>total.</t>
  </si>
  <si>
    <t>24.4 Enlace al texto</t>
  </si>
  <si>
    <t>24.1 Listado</t>
  </si>
  <si>
    <t>Ponderación</t>
  </si>
  <si>
    <t xml:space="preserve">subdivisión </t>
  </si>
  <si>
    <t xml:space="preserve">Apartado </t>
  </si>
  <si>
    <t>Identificación</t>
  </si>
  <si>
    <t xml:space="preserve">Subdivisión </t>
  </si>
  <si>
    <t xml:space="preserve">Ponderación </t>
  </si>
  <si>
    <t>35.4 Enlace al texto</t>
  </si>
  <si>
    <t>Publicación de información oficiosa</t>
  </si>
  <si>
    <t>Evaluación Estándar</t>
  </si>
  <si>
    <t>base legal</t>
  </si>
  <si>
    <t>criterio de evaluación</t>
  </si>
  <si>
    <t xml:space="preserve">Sitio web </t>
  </si>
  <si>
    <t>botón de "portal de Transparencia"</t>
  </si>
  <si>
    <t>Ubicación del botón</t>
  </si>
  <si>
    <t>Marco normativo</t>
  </si>
  <si>
    <t xml:space="preserve"> Estructura organizativa</t>
  </si>
  <si>
    <t xml:space="preserve"> Directorio y currículo de funcionarios</t>
  </si>
  <si>
    <t>Presupuesto</t>
  </si>
  <si>
    <t>Procedimientos de selección</t>
  </si>
  <si>
    <t>Asesores</t>
  </si>
  <si>
    <t>Remuneraciones</t>
  </si>
  <si>
    <t>Plan Operativo Anual -POA-</t>
  </si>
  <si>
    <t>Memoria de labores e informes</t>
  </si>
  <si>
    <t>Servicios prestados</t>
  </si>
  <si>
    <t>Viajes</t>
  </si>
  <si>
    <t>Unidad de Acceso a la Información Pública -UAIP-</t>
  </si>
  <si>
    <t xml:space="preserve"> Inventario de bienes muebles</t>
  </si>
  <si>
    <t>Listado de obras</t>
  </si>
  <si>
    <t>Subsidios e incentivos fiscales</t>
  </si>
  <si>
    <t>Recursos públicos asignados a privados</t>
  </si>
  <si>
    <t>Permisos, autorizaciones y concesiones</t>
  </si>
  <si>
    <t xml:space="preserve"> Adquisiciones y contrataciones</t>
  </si>
  <si>
    <t>Listado de ofertantes y contratistas</t>
  </si>
  <si>
    <t>Participación ciudadana y rendición de cuentas</t>
  </si>
  <si>
    <t>Indicadores de cumplimiento de la LAIP</t>
  </si>
  <si>
    <t xml:space="preserve"> Estadísticas</t>
  </si>
  <si>
    <t>Resoluciones ejecutoriadas</t>
  </si>
  <si>
    <t>Actas</t>
  </si>
  <si>
    <t xml:space="preserve"> Índice de información reservada</t>
  </si>
  <si>
    <t>Guía de organización de archivos</t>
  </si>
  <si>
    <t>Resoluciones de la Unidad de Acceso a la Información Pública</t>
  </si>
  <si>
    <t>Costos de reproducción</t>
  </si>
  <si>
    <t>Solicitud de información</t>
  </si>
  <si>
    <t>1.1 Normativa principal</t>
  </si>
  <si>
    <t>1.2 Normativa generada</t>
  </si>
  <si>
    <t>2.1 Organigrama</t>
  </si>
  <si>
    <t>2.2 Competencias de cada unidad</t>
  </si>
  <si>
    <t>2.3 Número de empleados de cada unidad</t>
  </si>
  <si>
    <t>3.1 Directorio</t>
  </si>
  <si>
    <t>3.2 Teléfono y correo electrónico</t>
  </si>
  <si>
    <t>3.3 Dirección de la institución donde labora</t>
  </si>
  <si>
    <t>3.4 Currículo</t>
  </si>
  <si>
    <t>4.1 Presupuesto vigente asignado</t>
  </si>
  <si>
    <t>4.2 Origen y fuentes de financiamiento</t>
  </si>
  <si>
    <t xml:space="preserve">4.3 Modificaciones </t>
  </si>
  <si>
    <t>4.4 Ejecución en plantilla aparte</t>
  </si>
  <si>
    <t>5.1 Manual de selección de personal</t>
  </si>
  <si>
    <t>5.2 Procesos realizados</t>
  </si>
  <si>
    <t>6.1 Nombre del asesor</t>
  </si>
  <si>
    <t>6.2 Formación profesional y técnica</t>
  </si>
  <si>
    <t>6.3 Unidad a la que brinda la consultoría y sus funciones</t>
  </si>
  <si>
    <t>6.4 Remuneración</t>
  </si>
  <si>
    <t>16.1 Nombre del destinatario</t>
  </si>
  <si>
    <t>16.2 Cantidad</t>
  </si>
  <si>
    <t>16.3 Fin</t>
  </si>
  <si>
    <t>16.4 Documento de autorización</t>
  </si>
  <si>
    <t>16.5 Informes de ejecución</t>
  </si>
  <si>
    <t>26.1 Guías o determinación de que no aplica</t>
  </si>
  <si>
    <t>7.1 Plantillas por tipo de contratación</t>
  </si>
  <si>
    <t>7.2 Cargos presupuestarios</t>
  </si>
  <si>
    <t>7.3 Remuneración</t>
  </si>
  <si>
    <t>7.4 Dietas o gastos de representación</t>
  </si>
  <si>
    <t>8.1 Publicación del documento que contiene el POA</t>
  </si>
  <si>
    <t>8.2 Contenido del POA</t>
  </si>
  <si>
    <t>8.3 Informe semestral de avance</t>
  </si>
  <si>
    <t>9.1 Memoria de labores vigente</t>
  </si>
  <si>
    <t>9.2 Informes de ley</t>
  </si>
  <si>
    <t>9.3 Informes de cumplimiento de la LAIP</t>
  </si>
  <si>
    <t>10.1 Descripción de los servicios, lugar y horarios de atención</t>
  </si>
  <si>
    <t>10.2 Requisitos</t>
  </si>
  <si>
    <t>10.3 Tiempo de respuesta</t>
  </si>
  <si>
    <t>10.4 Costos</t>
  </si>
  <si>
    <t>11.1 Nombre del funcionario</t>
  </si>
  <si>
    <t>11.2 Destino, duración, objetivo</t>
  </si>
  <si>
    <t>11.3 Valor</t>
  </si>
  <si>
    <t>11.4 Fuente de financiamiento</t>
  </si>
  <si>
    <t>12.1 Nombre del Oficial</t>
  </si>
  <si>
    <t>12.2 Dirección física y teléfono</t>
  </si>
  <si>
    <t>12.3 Correo electrónico</t>
  </si>
  <si>
    <t>12.4 Fecha de nombramiento</t>
  </si>
  <si>
    <t>13.1 Descripción</t>
  </si>
  <si>
    <t>13.2 Fecha de compra</t>
  </si>
  <si>
    <t>13.3 Valor de compra</t>
  </si>
  <si>
    <t>13.4 Documento de compra</t>
  </si>
  <si>
    <t>14.1 Listado de obras</t>
  </si>
  <si>
    <t>14.2 Plantillas individuales completas</t>
  </si>
  <si>
    <t>15.1 Nombre del programa</t>
  </si>
  <si>
    <t>15.2 Diseño y ejecución</t>
  </si>
  <si>
    <t>15.3 Montos asignados</t>
  </si>
  <si>
    <t>15.4 Criterios de acceso</t>
  </si>
  <si>
    <t>15.5 Número de beneficiarios</t>
  </si>
  <si>
    <t>17.1 Nombre del beneficiario</t>
  </si>
  <si>
    <t>17.2 Tipo</t>
  </si>
  <si>
    <t>17.3 Monto</t>
  </si>
  <si>
    <t>17.4 Vigencia</t>
  </si>
  <si>
    <t>17.5 Objeto y finalidad</t>
  </si>
  <si>
    <t>18.1 Plantilla</t>
  </si>
  <si>
    <t>18.2 Contratos</t>
  </si>
  <si>
    <t>19.1 Listado o enlace a página web que lo contiene</t>
  </si>
  <si>
    <t>20.1 Listado de mecanismos</t>
  </si>
  <si>
    <t>20.2 Descripción/Objetivo</t>
  </si>
  <si>
    <t>20.3 Requisitos de participación</t>
  </si>
  <si>
    <t>20.4 Informes</t>
  </si>
  <si>
    <t>21.1 Apartado o determinación que no aplica</t>
  </si>
  <si>
    <t>22.1 Estadísticas generadas</t>
  </si>
  <si>
    <t>23.1 Listado</t>
  </si>
  <si>
    <t>23.2 Partes</t>
  </si>
  <si>
    <t>23.3 Resumen del caso</t>
  </si>
  <si>
    <t>23.4 Enlace al texto</t>
  </si>
  <si>
    <t>24.2 Correlativo</t>
  </si>
  <si>
    <t>24.3 Fecha</t>
  </si>
  <si>
    <t>25.1 Enlace al índice de información reservada presentado al IAIP</t>
  </si>
  <si>
    <t>27.1 Listado</t>
  </si>
  <si>
    <t>27.2 Enlace al texto</t>
  </si>
  <si>
    <t>27.3  Anexos</t>
  </si>
  <si>
    <t>28.1 Costos de reproducción</t>
  </si>
  <si>
    <t>29.1 Solicitud de información</t>
  </si>
  <si>
    <t>#</t>
  </si>
  <si>
    <t>Art. 10.1 LAIP y Art.1.1 L2</t>
  </si>
  <si>
    <t>Art. 10.2 LAIP y Art. 1.2 L2</t>
  </si>
  <si>
    <t>Art. 10.3 LAIP y Art. 1.3 L2</t>
  </si>
  <si>
    <t>Art. 10.5 LAIP y Art. 1.5 L2</t>
  </si>
  <si>
    <t>Art. 10.6 LAIP y Art. 1.6 L2</t>
  </si>
  <si>
    <t>Art. 10.8 LAIP y Art. 1.8 L2</t>
  </si>
  <si>
    <t>Art. 10.9 LAIP y Art. 1.9 L2</t>
  </si>
  <si>
    <t>Art. 10.10 LAIP y Art. 1.10 L2</t>
  </si>
  <si>
    <t>Art. 10.11 LAIP y Art. 1.11 L2</t>
  </si>
  <si>
    <t>Art. 10.12 LAIP y Art. 1.12 L2</t>
  </si>
  <si>
    <t>Art. 10.14 LAIP y Art. 1.13 L2</t>
  </si>
  <si>
    <t>Art. 10.15 LAIP y Art. 1.14 L2</t>
  </si>
  <si>
    <t>Art. 10.16 LAIP y Art. 1.15 L2</t>
  </si>
  <si>
    <t>Art. 10.4 y 10.13 LAIP y Art. 1.4 L2</t>
  </si>
  <si>
    <t>Art. 10.17 LAIP y Art. 1.16 L2</t>
  </si>
  <si>
    <t>Art. 10.18 LAIP y Art. 1.17 L2</t>
  </si>
  <si>
    <t>Art. 10.19 LAIP y Art. 1.18 L2</t>
  </si>
  <si>
    <t>Art. 10.20 LAIP y Art. 1.19 L2</t>
  </si>
  <si>
    <t>Art. 10.21 LAIP y Art. 1.19 L2</t>
  </si>
  <si>
    <t>Art. 10.22 LAIP y Art. 1.20 L2</t>
  </si>
  <si>
    <t>Art. 10.23 LAIP y Art. 1.21 L2</t>
  </si>
  <si>
    <t>Art. 10.24 LAIP y Art. 1.22 L2</t>
  </si>
  <si>
    <t>Art. 10.25 LAIP y Art. 1.23 L2</t>
  </si>
  <si>
    <t>Art. 22 LAIP y Art. 1.24 L2</t>
  </si>
  <si>
    <t>Art. 5 Lineamiento para la Recepción, Tramitación, Resolución y Notificación de Solicitudes de Acceso a la Información;  Art. 1.26 L2</t>
  </si>
  <si>
    <t>Art. 50.f y 61 LAIP; Art. 10 ReLAIP y Art. 1.28 L2</t>
  </si>
  <si>
    <t xml:space="preserve">Art. 11 L1. </t>
  </si>
  <si>
    <t xml:space="preserve">Base legal </t>
  </si>
  <si>
    <t xml:space="preserve">Art. 7 L1 </t>
  </si>
  <si>
    <t xml:space="preserve">El ente cuenta con sitio web propio </t>
  </si>
  <si>
    <t>El sitio web cuenta con botón para el PT</t>
  </si>
  <si>
    <t>El botón del PT se ubica en la parte superior.</t>
  </si>
  <si>
    <t xml:space="preserve">Debe contener la representación gráfica de la estructura orgánica actualizada de la institución </t>
  </si>
  <si>
    <t>Descripción de las funciones de cada una de las unidades reflejadas en el organigrama</t>
  </si>
  <si>
    <t>Se incluirá la formación académica reflejada en el grado académico obtenido por el funcionario y su experiencia laboral previa, indicando el cargo desempeñado y la institución donde se laboró.</t>
  </si>
  <si>
    <t>* El POA debe publicarse una vez al año * los informes de seguimiento serán semestrales.</t>
  </si>
  <si>
    <t>*La memoria de labores será anual*</t>
  </si>
  <si>
    <t>*No puede declararse la inexistencia de los informes de ley, pues la LAIP establece la obligatoriedad de al menos uno.</t>
  </si>
  <si>
    <t xml:space="preserve">Criterios generales: </t>
  </si>
  <si>
    <t xml:space="preserve">1. Completitud </t>
  </si>
  <si>
    <t xml:space="preserve">2. Actualización </t>
  </si>
  <si>
    <t>3. Formato</t>
  </si>
  <si>
    <t>La Información deberá mostrarse actualizada en su contenido. Lo anterior implica que además de la fecha en que se ha subido el documento se verificará que el contenido de la información proporcionada se encuentre actualizado.   La falta de actualización conlleva la perdida de los puntos correspondientes al apartado.</t>
  </si>
  <si>
    <t>Toda la información que ha sido producida por el ente obligado debe presentarse en formato de texto, que permita la libre utilización y procesamiento de los datos contenidos en los documentos. La publicación de información en formatos no procesables o bloqueados para su reproducción o uso  conlleva la perdida de los puntos correspondientes al apartado o sub apartado según corresponda.</t>
  </si>
  <si>
    <t xml:space="preserve">El apartado deberá contener: el instrumento normativo que da creación al ente obligado y  el instrumento normativo que regula su funcionamiento, así como los reglamentos correspondientes a la ley de creación.  </t>
  </si>
  <si>
    <t>El apartado debe contener: toda la normativa generada por la institución, manual de organización y funciones o equivalente, normas procedimentales de cada unidad descrita en el organigrama, normas técnicas de control interno específicas de la institución.</t>
  </si>
  <si>
    <t>Número total de empleados designados en cada unidad reflejada en el organigrama. De igual forma deben detallarse los casos en que las funciones son realizadas ad-honorem.</t>
  </si>
  <si>
    <t>El listado debe incluir: titulares, directores, gerentes, responsables de oficinas distritales o descentralizadas y en general las personas que realicen estas funciones. Deben reflejarse todos los cargos que detallen dentro de esta categoría y que se aprecien en el esquema del organigrama institucional.</t>
  </si>
  <si>
    <t>Se publicará información institucional sobre las personas antes detalladas: nombre, cargo, teléfono y correo electrónico institucional, y su dirección laboral.</t>
  </si>
  <si>
    <t>Publicar un documento en el que pueda apreciarse el presupuesto actualizado vigente, en su contenido debe determinarse con claridad el origen y fuente de los fondos descritos.</t>
  </si>
  <si>
    <t>Publicar todos los documentos que aprueban modificaciones al presupuesto, ya sean internos o provenientes de entes externos.</t>
  </si>
  <si>
    <t>Publicar informes contables de ejecución presupuestaria semestrales.</t>
  </si>
  <si>
    <t>Detallar los procesos de selección de personal llevados a cabo, incluyendo toda la información desagregada de conformidad al Art. 1.5 del Lineamiento 2 para la publicación de información oficiosa.</t>
  </si>
  <si>
    <t xml:space="preserve">Art. 41 LAIP, Art. 2 Lineamiento 8 "para el acceso a la información pública a través de la GDA", y Art. 1.24 L2 </t>
  </si>
  <si>
    <t>Se refiere al informe que requiere el artículo 60 de la LAIP</t>
  </si>
  <si>
    <t>Se debe indicar el listado de los servicios prestados por la institución, indicando los requisitos que se deben cumplir para cada uno de ellos, el tiempo de respuesta, lugar y horario de atención, así como los costos. En el caso que sean los mismos servicios prestados, se deberá actualizar únicamente la fecha de creación del apartado dentro del portal</t>
  </si>
  <si>
    <t>Se debe colocar el listado de los todos los viajes internacionales que hayan realizado los empleados de la institución, indicando la duración del viaje, el destino, objetivo, valor del boleto y la fuente de financiamiento. Cuando el viaje sea pagado con fondos de cooperación, debido a que no siempre se tiene el dato de los costos incurridos, basta con indicar valor $0 en el boleto y en los viáticos. De igual manera, si el viaje fue realizado con los recursos del empleado, deberá indicarse dicha situación en la fuente de financiamiento.</t>
  </si>
  <si>
    <t>Detallar los datos del Oficial de Información, dirección, teléfono y correo electrónico institucional. También deberá indicar la fecha del nombramiento en el apartado correspondiente. Basta colocar la fecha de nombramiento, aunque se puede colocar el acta.</t>
  </si>
  <si>
    <t>Se deberá colocar el listado de los bienes muebles que a la fecha superen los $20,000. El listado debe incluir la fecha de compra de conformidad con el documento de adquisición, así como el valor del mismo (incluyendo los impuestos). De igual manera, deberá tener un enlace para visualizar los documentos que amparan la adquisición del bien, ya sean facturas o contratos. En este caso, se permite que al menos las facturas no se encuentren en formato seleccionable, pero si deben ser legibles.</t>
  </si>
  <si>
    <t>Se deberá colocar el listado completo de las obras realizadas a la fecha, indicando la ubicación exacta, costo total, fuente de financiemiento, número de beneficiarios (o un aproximado), tiempo de ejecución, empresa ejecutora, empresa supervisora, funcionario de la institución responsable, forma de pago y garantías. Cada obra deberá contener todos los datos mencionados.</t>
  </si>
  <si>
    <t xml:space="preserve">La plantilla de las contrataciones deberá contener el código y nombre de la contratación, objeto de la misma, monto, nombre y características de la contraparte (si es persona natural o jurídica, y el tipo de ésta última), plazos de cumplimiento y forma de contratación. Asimismo, deberá colocarse un enlace al documento contractual, sera una orden de compra o contrato. En el caso que una orden de compra haya sido anulada, deberá indicarse dicha situación dentro del portal, a fin de no afectar el correlativo de los documentos. De igual manera, si no se creó dicha orden, deberá indicarse la razón de ello. </t>
  </si>
  <si>
    <t>Deberá colocarse un listado que conteniga los registros que indican los artículos 14 y 15 de la LACAP, o un enlace al portal dde comprasal en el cual se refleja dicho listado</t>
  </si>
  <si>
    <t>La rendición es un documento que se produce una vez al año. En el caso que la institución posee más mecanismos de participación, el listado deberá indicar cada uno de ellos, la descripción del mecanismos y objetivo, los requisitos de participación y los informes que se genere sobre el desarrollo de los mecanismos.</t>
  </si>
  <si>
    <t>* Es un elemento que no se ha desarrollado en el Instituto, por lo cual todas las instituciones se les asigna automáticamente el punto*</t>
  </si>
  <si>
    <t>Las estadísticas deben hacer referencia a las actividades propias de la institución.</t>
  </si>
  <si>
    <t>Se colocará la plantilla de las resoluciones que emitan las instituciones que se ejerzcan funciones de control o tengan facultades sancionatorias. La plantilla deberá contener el nombre de las partes involucradas, la fecha de resolución, un breve resumen del caso y el enlace al documento que contenga la resolución completa. En el caso de las instituciones que no encajen en este supuesto, bastará un acta de inexistencia.</t>
  </si>
  <si>
    <t>Las instituciones que se encuentren conformados por entes colegiados, deberán colocar las actas que emitan en cada sesión realizada. El listado deberá contener la fecha de emisión, el número correlativo y el enlace al documento. En el caso que no se encuentre un correlativo, deberá indicarse la razón por la cual se ha omitido el mismo. Si la institución no posee un ente colegiado, deberá colocarse acta de inexistencia.</t>
  </si>
  <si>
    <t>Deberá elaborarse la plantilla de conformidad con lo establecido por el Instituto. De igual manera, deberá publicarse la constancia de presentación del mismo ante el Instituto.</t>
  </si>
  <si>
    <t xml:space="preserve">Se publicarán los intrumentos que contengan la Tabla de Plazos de Conservación Documental, Guía de Archivo y Actas de eliminación de documentos dentro del cuadro de clasificación documental. </t>
  </si>
  <si>
    <t xml:space="preserve">Se deberá colocar el listado de las resoluciones a las solicitudes de información recibidas, así como colocar el enlace a la resolución emitida por el Oficial de Información. Además, deberá colocarse la información que se entregó al solicitante en la resolución emitida. </t>
  </si>
  <si>
    <t>Se deberá indicar los costos de reproducción y certificación para la UAIP. Asimismo, deberá incorporarse el documento en el cual se autorizan dichas tarifas</t>
  </si>
  <si>
    <t>Deberá colocarse la plantilla de la solicitud de información elaborada por la institución, en el cual se mencionen los requisitos exigidos por la LAIP para solicitar información.</t>
  </si>
  <si>
    <t>La información debe presentarse completa, la ausencia de documentos implicará la perdida del puntaje correspondiente al apartado o sub apartado según aplique. En el caso que una institución no se encuentre obligado a genera cierta información, o que a la fecha no se haya producido o esté en proceso de elaboración, deberá colocarse acta de inexistencia, en el cual se indiquen las razones por las cuales no se coloca la información en el apartado correspondiente. La declaratoria de inexistencia debe contener los mismos requeritos de forma que el resto de la información a publicar.</t>
  </si>
  <si>
    <t xml:space="preserve">2.4 Actualización trimestral (8 períodos) </t>
  </si>
  <si>
    <t>Debe incluir actualización a octubre 2017, enero, abril, julio y octubre 2018, y enero, abril y julio 2019</t>
  </si>
  <si>
    <t>3.5 Actualización trimestral (8 períodos)</t>
  </si>
  <si>
    <t>5.3 Actualización trimestral (8 períodos)</t>
  </si>
  <si>
    <t>6.5 Actualización trimestral (8 períodos)</t>
  </si>
  <si>
    <t>8.4 Actualización semestral (4 períodos)</t>
  </si>
  <si>
    <t>Debe tener actualización a enero y julio 2018 y a enero y julio 2019</t>
  </si>
  <si>
    <t>10.5 Actualización trimestral (8 períodos)</t>
  </si>
  <si>
    <t>11.5 Actualización trimestral (8 períodos)</t>
  </si>
  <si>
    <t>13.5 Actuaiización trimestral (8 períodos)</t>
  </si>
  <si>
    <t>14.3 Actualización trimestral (8 períodos)</t>
  </si>
  <si>
    <t>15.6 Actualización trimestral (8 períodos)</t>
  </si>
  <si>
    <t>16.6 Actualización trimesetral (8 períodos)</t>
  </si>
  <si>
    <t>17.6 Actualización trimestral (8 períodos)</t>
  </si>
  <si>
    <t>18.3 Actualización trimestral (8 períodos)</t>
  </si>
  <si>
    <t>19.2 Actualización trimestral (8 períodos)</t>
  </si>
  <si>
    <t>20.5 Actualización trimestral (8 períodos)</t>
  </si>
  <si>
    <t>22.2 Actualización trimestral (8 períodos)</t>
  </si>
  <si>
    <t>23.5 Actualizazción trimestral (8 períodos)</t>
  </si>
  <si>
    <t>24.5 Actualización trimestral (8 períodos)</t>
  </si>
  <si>
    <t>25.2 Acutalización semestral (4 períodos)</t>
  </si>
  <si>
    <t>27.4 Actualización trimestral (8 períodos)</t>
  </si>
  <si>
    <t>4.5 Actualización trimestral (4 períodos)</t>
  </si>
  <si>
    <t>Información vigente</t>
  </si>
  <si>
    <t>Para los informes contables se verificará actualización semestral, conforme lo establece la LAIP y los lineamientos</t>
  </si>
  <si>
    <t>7.5 Actualización trimestral (8 períodos)</t>
  </si>
  <si>
    <t>La plantilla debe permitir identificar todos los elementos requeridos en el lineamiento. Debe consignarse la remuneración mensual bruta recibida por cada cargo presupuestario, bajo ninguna circunstancia se publicaran las cantidades descontadas a cada empleado en cualquier concepto. No se acepta que la remuneración sea por rango salarial. Se debe indicar el monto de dietas o gastos de representación.</t>
  </si>
  <si>
    <t>La actualización es anual</t>
  </si>
  <si>
    <t>Puntos</t>
  </si>
  <si>
    <t>La plantilla deberá contener el nombre del destinario de los recursos públicos, la cantidad asignada, la finalidad de los fondos, así como el documento en el cual se autorice la entrega de los fondos y el informe de ejecución de los mismos. Dichos informes deberán estar en formato seleccionable. En el caso que la institución no entregue recursos públicos a privados basta el acta de inexistencia</t>
  </si>
  <si>
    <t>La plantilla deberá contener el nombre del beneficiario, tipo de permiso, el monto asignado en la autorización (en el caso que aplique), vigencia del permiso o autorización, así como la finalidad del mismo. En el caso que la institución no otorgue permisos, autorizaciones o concesiones,basta el acta de inexistencia</t>
  </si>
  <si>
    <t>Deberá incluirse la actualización semestral de enero y julio 2018 y de enero y julio 2019</t>
  </si>
  <si>
    <t>33.4 Actualización semestral (4)</t>
  </si>
  <si>
    <t>33.3 Informe de ejecución</t>
  </si>
  <si>
    <t>33.2 Montos</t>
  </si>
  <si>
    <t xml:space="preserve">Se deberá colocar una  plantilla  que  contenga  el listado de los partidos políticos y coaliciones que reciben fondos públicos en concepto de deuda política, los montos que recibe cada uno y un enlace que remita a los informes de ejecución correspondientes. </t>
  </si>
  <si>
    <t>33.1  Listado</t>
  </si>
  <si>
    <t>33. Deuda política</t>
  </si>
  <si>
    <t>32.2 Actualización semestral (4)</t>
  </si>
  <si>
    <t>Deberá colocarse la ejecución semestral del presupuesto general de la nación, así como el consolidado anual</t>
  </si>
  <si>
    <t>32.1 Ejecución de fondos del presupuesto general de la nación</t>
  </si>
  <si>
    <t>Art. 10 (parte final); Art. 2.1 L2.</t>
  </si>
  <si>
    <t>32. Ejecución presupuestaria del Estado</t>
  </si>
  <si>
    <t xml:space="preserve">Requerimientos adicionales Ministerio de Hacienda </t>
  </si>
  <si>
    <t>Criterio de evaluación</t>
  </si>
  <si>
    <t>Deberá indicar la actualización trimestral a octubre 2017; enero, abril, julio y octubre 2018; y enero, abril y julio 2019.</t>
  </si>
  <si>
    <t>Base legal</t>
  </si>
  <si>
    <t xml:space="preserve">Criterio de evaluación </t>
  </si>
  <si>
    <t xml:space="preserve">Requerimientos adicionales Asamblea Legislativa </t>
  </si>
  <si>
    <t>32. Protocolo de entendimiento</t>
  </si>
  <si>
    <t>Art. 11 LAIP; y 2.2 L2</t>
  </si>
  <si>
    <t>32.1 Enlace al documento en versión digital</t>
  </si>
  <si>
    <t>Documento que contenga el protocolo de entendimiento de los grupos parlamentarios vigente para el período legislativo en curso.</t>
  </si>
  <si>
    <t>33. Comisiones legislativas</t>
  </si>
  <si>
    <t>33.1 Listado</t>
  </si>
  <si>
    <t>Plantilla que contenga el listado de todas las comisiones legislativas y los miembros de ellas, indicando el rol que realizan. Además, deberá incluir un enlace independiente por cada comisión que dirija a un expediente que contenga de forma ordenada las convocatorias realizadas, proyectos de agenda de reunión, listas de asistencia y dictámenes que surjan de cada comisión</t>
  </si>
  <si>
    <t>33.2 Miembros</t>
  </si>
  <si>
    <t>33.3 Convocatorias y listas de asistencia</t>
  </si>
  <si>
    <t>33.4 Agenda</t>
  </si>
  <si>
    <t>33.5 Dictámenes</t>
  </si>
  <si>
    <t>33.6 Actualización trimestral (8)</t>
  </si>
  <si>
    <t>34. Grupos parlamentarios</t>
  </si>
  <si>
    <t>34.1 Listado de grupos</t>
  </si>
  <si>
    <t>Listado de todos los diferentes grupos parlamentarios y listado completo de sus miembros propietarios y suplentes</t>
  </si>
  <si>
    <t>34.2 Listado de miembros de cada uno</t>
  </si>
  <si>
    <t>34.3 Actualización trimestral (8)</t>
  </si>
  <si>
    <t>35. Sesiones plenarias</t>
  </si>
  <si>
    <t>35.1 Proyectos de agenda</t>
  </si>
  <si>
    <t>Debe contener el listado de todos los proyectos de agenda de las sesiones y las listas de asistencia a cada una de ellas</t>
  </si>
  <si>
    <t>35.2 Listas de asistencia</t>
  </si>
  <si>
    <t>35.3 Actualización trimestral (8)</t>
  </si>
  <si>
    <t>36. Piezas de correspondencia recibidas</t>
  </si>
  <si>
    <t>36.1 Organizadas por tema</t>
  </si>
  <si>
    <t>Las piezas de correspondencia deberán organizarse por tema</t>
  </si>
  <si>
    <t>36.2 Actualización trimestral (8)</t>
  </si>
  <si>
    <t>37. Proyectos de ley</t>
  </si>
  <si>
    <t>37.1 Listado de proyectos</t>
  </si>
  <si>
    <t>Listado de los proyectos de ley recibidos, indicando la propuesta que les dio origen, la comisión que participó en su elaboración o discusión y el enlace al texto del documento correspondiente.</t>
  </si>
  <si>
    <t>37.2 Origen</t>
  </si>
  <si>
    <t>37.3 Comisión que participó</t>
  </si>
  <si>
    <t>37.4 Enlace al documento</t>
  </si>
  <si>
    <t>37.5 Actualización trimestral (8)</t>
  </si>
  <si>
    <t>38. Decretos y acuerdos</t>
  </si>
  <si>
    <t>38.1 Listado de acuerdos y decretos</t>
  </si>
  <si>
    <t>La plantilla debe contener el listado de los acuerdos y decretos emitidos por el pleno del ente obligado, breve descripción del mismo, enlace al registro de votación y enlace al texto del documento correspondiente.</t>
  </si>
  <si>
    <t>38.2 Enlace a cada documento</t>
  </si>
  <si>
    <t>38.3 Breve descripción</t>
  </si>
  <si>
    <t>38.4 Enlace al detalle de la votación correspondiente</t>
  </si>
  <si>
    <t>38.5 Actualización trimestral (8)</t>
  </si>
  <si>
    <t xml:space="preserve">Base Legal </t>
  </si>
  <si>
    <t xml:space="preserve">Puntos </t>
  </si>
  <si>
    <t xml:space="preserve">Requerimientos adicionales Presidencia de la República </t>
  </si>
  <si>
    <t>32. Plan General de Gobierno</t>
  </si>
  <si>
    <t>Art. 12 LAIP y Art. 2.3 L2</t>
  </si>
  <si>
    <t>32.1 Enlace al documento que lo contiene</t>
  </si>
  <si>
    <t>Deberá publicarse el documento que contenga el Plan General de Gobierno</t>
  </si>
  <si>
    <t>Actualización única</t>
  </si>
  <si>
    <t>33. Decretos y acuerdos</t>
  </si>
  <si>
    <t>Plantilla que contenga el listado de los decretos y acuerdos según corresnponda, su número correlativo, una breve descripción del contenido y enlace que remita al texto completo</t>
  </si>
  <si>
    <t>33.2 Número correlativo</t>
  </si>
  <si>
    <t>33.3 Descripción de su contenido</t>
  </si>
  <si>
    <t>33.4 Enlace al texto</t>
  </si>
  <si>
    <t>33.5 Actualización trimestral (8)</t>
  </si>
  <si>
    <t>34. Agenda del concejo de Ministros</t>
  </si>
  <si>
    <t>34.1 Listado cronológico</t>
  </si>
  <si>
    <t>Plantilla que contenga el listado del proyecto de agenda de las reuniones del Concejo de Ministros ordenadas de forma cronológica de acuerdo a la sesión a la cual correspondan</t>
  </si>
  <si>
    <t>31.2 Actualización trimestral (8)</t>
  </si>
  <si>
    <t>35. Vetos y observaciones</t>
  </si>
  <si>
    <t>35.1 Listado</t>
  </si>
  <si>
    <t>La plantilla deberá contener el listado de los vetos y observaciones enviadas a la Asamblea Legislativa, indicando el número de correlativo, un breve resumen del contenido, y enlace al texto del documento</t>
  </si>
  <si>
    <t>35.2 Correlativo</t>
  </si>
  <si>
    <t>35.3 Descripción</t>
  </si>
  <si>
    <t>25.5 Actualización trimestral (8)</t>
  </si>
  <si>
    <t xml:space="preserve">Requerimientos adicionales Órgano Judicial </t>
  </si>
  <si>
    <t>32. Agenda del Pleno</t>
  </si>
  <si>
    <t>Art. 13 LAIP y Art. 2.4 L2</t>
  </si>
  <si>
    <t>32.1 Listado cronológico</t>
  </si>
  <si>
    <t>Se debe colocar los proyextos de agendas de las reuniones del Pleno de la Corte Suprema de Justicia, ordenadas cronológicamente de conformidad con la sesión a la cual corresponden</t>
  </si>
  <si>
    <t>32.2 Actualización trimestral (8)</t>
  </si>
  <si>
    <t>33. Sentencias definitivas</t>
  </si>
  <si>
    <t>33.1 Enlace al centro de documentación judicial o listado</t>
  </si>
  <si>
    <t>Remitir al centro de documentación judicial de la Corte Suprema de Justicia</t>
  </si>
  <si>
    <t>34. Sistematización de la jurisprudencia</t>
  </si>
  <si>
    <t>34.1 Enlace al centro de documentación judicial o listado</t>
  </si>
  <si>
    <t>Se publicará la jurisprudencia emitida por el ente obligado, organizada de tal forma que permita identificar el desarrollo y evolución de las líneas jurisprudenciales y el enlace de remisión de las mismas al centro de documentación judicial del sitio web de la Corte Suprema de Justicia.</t>
  </si>
  <si>
    <t>35. Legislación vigente</t>
  </si>
  <si>
    <t>35.1 Enlace</t>
  </si>
  <si>
    <t>El enlace deberá remitir a un buscador que permita acceder a los textos de la legislación vigente</t>
  </si>
  <si>
    <t>36. Actas y resoluciones</t>
  </si>
  <si>
    <t>36.1 Listados</t>
  </si>
  <si>
    <t>El listado debe indicar la fecha de emisión, número de correlativo, un breve resumen del contenido y el enlace al texto del documento</t>
  </si>
  <si>
    <t>36.2 Correlativo</t>
  </si>
  <si>
    <t>36.3 Fecha</t>
  </si>
  <si>
    <t>36.4 Resumen</t>
  </si>
  <si>
    <t>36.5 Enlace al texto</t>
  </si>
  <si>
    <t>36.6 Actualización trimestral (8)</t>
  </si>
  <si>
    <t>37. Nombramiento o designación de funcionarios</t>
  </si>
  <si>
    <t>37.1 Nombres</t>
  </si>
  <si>
    <t>La plantilla deberá contener el listado de los nombramientos o designaciones de funcionarios de otros entes nacionales o internacionales que correspondan al ente obligado, indicando el nombre del funcionario, su cargo, base legal para el nombramiento y lugar donde ejercerá sus funciones</t>
  </si>
  <si>
    <t>37.2 Cargo</t>
  </si>
  <si>
    <t>37.3 Base legal</t>
  </si>
  <si>
    <t>37.4 Lugar dónde se ejerce el cargo</t>
  </si>
  <si>
    <t>38. Autos de pareatis, extradiciones y declaraciones de orden público</t>
  </si>
  <si>
    <t>38.1 Plantillas independientes</t>
  </si>
  <si>
    <t xml:space="preserve">Se publicarán por medio de plantillas independientes que consignen el número de referencia, un breve resumen de su contenido y un enlace que remita al texto del documento. </t>
  </si>
  <si>
    <t>38.2 Enlace al documento</t>
  </si>
  <si>
    <t>38.3 Actualización trimestral (8)</t>
  </si>
  <si>
    <t>39. Nóminas de abogados y notarios</t>
  </si>
  <si>
    <t>39.1 Nómina de abogados</t>
  </si>
  <si>
    <t>Deberá publicarse la nómina de abogados y notarios autorizados, cuya base de datos deberá permitir opciones de búsqueda</t>
  </si>
  <si>
    <t>39.2 Nómina de notarios</t>
  </si>
  <si>
    <t>39.3 Actualización trimestral (8)</t>
  </si>
  <si>
    <t>40. Estadísticas</t>
  </si>
  <si>
    <t>40.1 Estadísticas diferenciadas del Órgano Judicial y del Instituto de Medicina Legal</t>
  </si>
  <si>
    <t>A través de listados de enlaces ordenados por rubros temáticos, dirigir a cada documento que contenga la información estadística diferenciando cual corresponde a la gestión judicial y cual al Instituto de medicina legal.</t>
  </si>
  <si>
    <t>40.2 Actualización trimestral (8)</t>
  </si>
  <si>
    <t>41. Casos relevantes</t>
  </si>
  <si>
    <t>41.1 Resumen del caso</t>
  </si>
  <si>
    <t>Se incluirá un resumen de los casos relevantes de interés público y se remitirá por medio de un enlace al texto de la resolución definitiva del mismo cuando estuviere disponible</t>
  </si>
  <si>
    <t>41.2 Enlace al texto</t>
  </si>
  <si>
    <t xml:space="preserve">Requerimientos adicionales Concejo Nacional de la Judicatura  </t>
  </si>
  <si>
    <t>Art. 14 LAIP y Art. 2.5 L2</t>
  </si>
  <si>
    <t>32.1 Agenda en orden cronológico</t>
  </si>
  <si>
    <t>Se incluirá el proyecto de agenda de las reuniones del Concejo Nacional de la Judicatura ordenadas de forma cronológica, de acuerdo a la sesión a la que correspondan.</t>
  </si>
  <si>
    <t>33. Procesos de selección judicial</t>
  </si>
  <si>
    <t>33.1 Manual de selección</t>
  </si>
  <si>
    <t>Debe publicarse los manuales autorizados para la selección de jueces, como la plantilla que contena información sobre los procesos de selección realizados por el ente obligado, en el cual se detalle el nombre de la plaza sometida a concurso, tipo de concurso, tipo de contratación, perfil establecido para la palza, número de particpiantes y nombre completo de la persona que resultó seleccionada.</t>
  </si>
  <si>
    <t>33.2 Procesos realizados</t>
  </si>
  <si>
    <t>33.3 Actualización trimestral (8)</t>
  </si>
  <si>
    <t>34. Procesos de evaluación judicial</t>
  </si>
  <si>
    <t>34.1 Nombre del juez o tribunal</t>
  </si>
  <si>
    <t>Incluir los procesos de evaluación seguidos a los tribunales o a los jueces según sea el caso, además del informe y recomendaciones derivados de éstos.</t>
  </si>
  <si>
    <t>34.2 Informes y recomendaciones</t>
  </si>
  <si>
    <t>35. Últimas ternas propuestas para optar a cargo de magistrados de la Corte Suprema de Justicia</t>
  </si>
  <si>
    <t>35.1 Ternas</t>
  </si>
  <si>
    <t>Debe consignarse el listado que incluya las ternas específica sy el proceso de selección seguido para determinarlas</t>
  </si>
  <si>
    <t>35.2 Proceso de selección</t>
  </si>
  <si>
    <t>36. Ternas propuestas para optar a cargo de Magistrados de Cámara de segunda instancia y Jueces</t>
  </si>
  <si>
    <t>36.1 Ternas</t>
  </si>
  <si>
    <t>Debe consignarse el lisado que incluya las ternas específicas y el proceso de selección seguido para determinarlas</t>
  </si>
  <si>
    <t>36.2 Proceso de selección</t>
  </si>
  <si>
    <t>37. Escuela de capacitación Judicial</t>
  </si>
  <si>
    <t>37.1 Programas de capacitaciones</t>
  </si>
  <si>
    <t>Publicar los programas llevados a cabo por la Escuela de Capacitación Judicial, detalle anual de las capacitaciones realizadas y el porcentaje de asistencia a las mismas.</t>
  </si>
  <si>
    <t>37.2 Capacitaciones realizadas</t>
  </si>
  <si>
    <t>37.3 Actualización trimestral (8)</t>
  </si>
  <si>
    <t>Requerimientos adicionales Tribunal Supremo Electoral</t>
  </si>
  <si>
    <t xml:space="preserve">Art. 15 LAIP; y Art 2.6 L2 </t>
  </si>
  <si>
    <t>Se debe publicar los proyectos de agenda de las reuniones de la institución ordenadas de forma cronológica de acuerdo a la sesión a la cual corresponden</t>
  </si>
  <si>
    <t>33. Jurisprudencia</t>
  </si>
  <si>
    <t>33.1 Base de datos con buscador</t>
  </si>
  <si>
    <t>Las resoluciones deberán publicarse por medio de base de datos que permitan utlizar heraamientas de búsqueda y enlaces al texto de las resoluciones</t>
  </si>
  <si>
    <t>33.2 Enlaces al texto</t>
  </si>
  <si>
    <t>34. Calendario electoral</t>
  </si>
  <si>
    <t>34.1 Actualizado</t>
  </si>
  <si>
    <t>Calendario electoral</t>
  </si>
  <si>
    <t>35. Listado de candidatos</t>
  </si>
  <si>
    <t>35.1 Nombre</t>
  </si>
  <si>
    <t>Deberá colocarse una plantila que contenga el nombre completo del candidato, el partido al que pertenece o su condición de candidato independiente y el cargo al cual opta</t>
  </si>
  <si>
    <t>35.2 Partido\independencia</t>
  </si>
  <si>
    <t>35.3 Cargo al que aplica</t>
  </si>
  <si>
    <t>35.4 Plantilla</t>
  </si>
  <si>
    <t>36. Resultado de los escrutinios</t>
  </si>
  <si>
    <t>36.1 Resultado del último escrutinio realizado</t>
  </si>
  <si>
    <t>Informes de eventos electorales, incluyendo costos, resultados y escrutinios</t>
  </si>
  <si>
    <t>37. Juntas electorales</t>
  </si>
  <si>
    <t>37.1 Lista de nombres</t>
  </si>
  <si>
    <t>Se debe detallar su conformación, origen partidario o condición de independientes</t>
  </si>
  <si>
    <t>37.2 Número</t>
  </si>
  <si>
    <t>37.3 Territorio</t>
  </si>
  <si>
    <t>37.4 Conformación</t>
  </si>
  <si>
    <t xml:space="preserve">Requerimientos adicionales Corte de Cuentas de la República </t>
  </si>
  <si>
    <t>32. Informes finales de auditorias</t>
  </si>
  <si>
    <t xml:space="preserve">Art. 16 LAIP y Art. 2.7 L2 </t>
  </si>
  <si>
    <t>32.1 Número correlativo</t>
  </si>
  <si>
    <t>La plantilla deberá contener los informes de auditoría generados, indicando su número correlativo, el ente auditado, fecha, un breve resumen del caso y un enlace que remita al texto del documento</t>
  </si>
  <si>
    <t>32.2 Ente</t>
  </si>
  <si>
    <t>32.3 Fecha</t>
  </si>
  <si>
    <t>32.4 Resumen</t>
  </si>
  <si>
    <t>32.5 Enlace al texto</t>
  </si>
  <si>
    <t>32.6 Actualización trimestral (8)</t>
  </si>
  <si>
    <t>TOTAL</t>
  </si>
  <si>
    <t>Comentarios evaluación</t>
  </si>
  <si>
    <t>Criterio</t>
  </si>
  <si>
    <t>Comentarios actualización</t>
  </si>
  <si>
    <t>Sí cumple</t>
  </si>
  <si>
    <t>N/A</t>
  </si>
  <si>
    <t>Las actas de 2019 se publicaron en agosto y octubre; las de 2018 a julio y agosto; las de 2017 en diciembre. Solamente hay publicados dos anexos, estando incompleta la información.</t>
  </si>
  <si>
    <t>Se observa actualización a julio 2018 y octubre 2019.</t>
  </si>
  <si>
    <t>Incompleto</t>
  </si>
  <si>
    <t>No se publica la Guía de Archivo del 2019, sino que se ha publicado la del 2018 dos veces</t>
  </si>
  <si>
    <t>El apartado se ha actualizado semestralmente</t>
  </si>
  <si>
    <t>No es necesario que la ley y el reglamento se publiquen cada año el mismo documento, ya que se entiende que es el vigente.</t>
  </si>
  <si>
    <t>Se publica la ley principal y su reglamento; las Normas Técnicas de Control Interna. No se encuentra el Manual de Organización de la Oficialía de Cumplimiento, Gerencia General, Unidad Jurídica, entre otros. El apartado está incompleto.</t>
  </si>
  <si>
    <t>Se observa actualización a diciembre 2017,  julio 2018, enero y julio 2019</t>
  </si>
  <si>
    <t>La estructura organizativa (esquema) se encuentra para el 2017, 2018 y 2019. Las competencias y número de empleados solo está disponible para el 2019. La información está incompleta</t>
  </si>
  <si>
    <t>Falta la información de los encargados de las oficinas regionales de Santa Ana y San Miguel</t>
  </si>
  <si>
    <t>El presupuesto del 2018 está en formato no seleccionable. Las actas de inexistencia de modificaciones presupuestarias no abarcan a abril y mayo 2019.</t>
  </si>
  <si>
    <t>No es requisito que se incluya el nombre de los participantes, solo de la persona seleccionada para la plaza. No se coloca el listado para el período de octubre, noviembre y diciembre 2018. El apartado está incompleto.</t>
  </si>
  <si>
    <t>Se observa actualización a enero, abril y julio 2019.</t>
  </si>
  <si>
    <t>El apartado se ha actualizado constantemente.</t>
  </si>
  <si>
    <t>No se encuentran las remuneraciones del Consejo Directivo o las dietas en su caso. No se indica la categoría salarial de los empleados.</t>
  </si>
  <si>
    <t>Apartado vacío</t>
  </si>
  <si>
    <t>Vacío</t>
  </si>
  <si>
    <t>Se encuentra publicada la memoria de labores 2017 y 2018, así como los informes de cumplimiento de la LAIP 2017 y 2018, salvo qu éstos se colocaron en el apartado "Memoria de labores" y no en informes de ley.</t>
  </si>
  <si>
    <t>Es información que no se ha generado, por lo cual se emiten actas de inexistencia. Se coloca una acta por año, no de manera trimestral como establecen los lineamientos.</t>
  </si>
  <si>
    <t>Apartado vacío Esta es la segunda vez que se realiza esta observación en una evaluación.</t>
  </si>
  <si>
    <t>Las actas publicadas corresponden al 2014. No hay información sobre las actas realizadas en 2017, 2018 y 2019, estando desactualizada la información. Esta observación se realizó en la última evaluación.</t>
  </si>
  <si>
    <t>Desactualizado desde abril 2019.</t>
  </si>
  <si>
    <t>Desactualizado</t>
  </si>
  <si>
    <t>Es información que no genera la institución, por lo cual colocan actas de inexistencia, una por año.</t>
  </si>
  <si>
    <t>Se oberva actualización una actualización en 2017, a julio, octubre 2018, abril y octubre 2019.</t>
  </si>
  <si>
    <t>El listado de mecanismos se publica una vez al año. La rendición de cuentas está la de junio 2017-mayo 2018, así como acta de inexistencia para la rendición de cuentas.</t>
  </si>
  <si>
    <t>Se publica el documento una vez por año.</t>
  </si>
  <si>
    <t>No se observa actualización a octubre 2017 y abril 2018</t>
  </si>
  <si>
    <t>No se observa actualización a octubre 2017, enero y abril 2018</t>
  </si>
  <si>
    <t>Una actualización al año.</t>
  </si>
  <si>
    <t>No se observa actualización a octubre 2017 y enero 2018</t>
  </si>
  <si>
    <t>Se colocan plantillas por cada mes. Las órdenes de compra están en formato no seleccionable. La plantilla no indica características de la contraparte, plazos de cumplimiento. Solo el listado del 2018 no indica la forma de contratación. La información está incompleta y en formato no requerido.</t>
  </si>
  <si>
    <t>El listado se ha actualizado de manera trimestral. Sin embargo, a pesar que el listado contiene enlace al documento de compra, no se puede acceder al mismo. El apartado está incompleto.</t>
  </si>
  <si>
    <t>La información se publica por medio de el cuadro que provee el portal, que tienen actualización a septiembre y octubre 2019.</t>
  </si>
  <si>
    <t>La información se publica por medio de el cuadro que provee el portal, que tienen actualización a octubre 2019.</t>
  </si>
  <si>
    <t>La información se publica por el cuadro que provee el portal, las cuales están actualizadas a octubre 2019.</t>
  </si>
  <si>
    <t>Comentario de la UAIP</t>
  </si>
  <si>
    <t>Se haran las correcciones</t>
  </si>
  <si>
    <t>Se corrigio el formato del presupuesto 2018</t>
  </si>
  <si>
    <t>Se corregirá</t>
  </si>
  <si>
    <t xml:space="preserve">En relación a las actas de inexistencia de modificaciones presupuestarias se verificó y si abarcan abril y mayo 2019, se adjunta en el anexo la captura de pantalla del portal de Transparencia. </t>
  </si>
  <si>
    <t xml:space="preserve">Ya se e realizó la corrección </t>
  </si>
  <si>
    <t>Publicar en el apartado de normativa, los manuales o cualquier otro instrumento normativo que regule la contratación de personal.</t>
  </si>
  <si>
    <t>Deben incluirse en este apartado todos los asesores con los que cuenta la institución, con independencia del nombre que reciba el cargo que desempeñan, su forma de contratación o permanencia de las funciones. Deberá indicarse la unidad a la que brinda asesoría, funciones, así como su remuneración y la formación profesional y técnica.</t>
  </si>
  <si>
    <t>Detallar los programas de subsidios que posee la institución, haciendo mención del diseño, ejecución, montos asignados, criterios de acceso y número de beneficiarios. En el caso que la institución no entregue subsidios, basta el acta de inexistencia.</t>
  </si>
  <si>
    <t xml:space="preserve">Se publicarán los manuales de cada unidad descrita en el Organigrama. </t>
  </si>
  <si>
    <t xml:space="preserve">Se reviso el Portal de Transparencia y si estan las competencias y número de empleados del 2017, se adjunta la captura de pantalla en anexos.  En relacion al  año 2018 ya se publicó. </t>
  </si>
  <si>
    <t>No se publicaba el POA porque estaba reservado según el Índice de Información Reservada por orden de la Administración anterior, sin embargo en Acta de Consejo Directivo CD/02/2020 del 14/01/2020 fueron desclasificadas y se procederá a la publicación desde el 2011 a la fecha.</t>
  </si>
  <si>
    <t>Se realizará la corrección</t>
  </si>
  <si>
    <t>Las Actas de Consejo estaban reservadas según el Índice de Información Reservada por orden de la Administración anterior, sin embargo en Acta de Consejo Directivo CD/02/2020 del 14/01/2020 fueron desclasificadas y se procederá a la publicación desde el año 2011 a la fecha, el año 2020 ya está publicado.</t>
  </si>
  <si>
    <t>La Guía de Archivos está en vigencia desde septiembre de 2018  no tuvo cambios durante el año 2019.</t>
  </si>
</sst>
</file>

<file path=xl/styles.xml><?xml version="1.0" encoding="utf-8"?>
<styleSheet xmlns="http://schemas.openxmlformats.org/spreadsheetml/2006/main">
  <fonts count="16">
    <font>
      <sz val="11"/>
      <color theme="1"/>
      <name val="Calibri"/>
      <family val="2"/>
      <scheme val="minor"/>
    </font>
    <font>
      <sz val="10"/>
      <color rgb="FF000000"/>
      <name val="Calibri"/>
      <family val="2"/>
    </font>
    <font>
      <b/>
      <sz val="10"/>
      <color rgb="FFFFFFFF"/>
      <name val="Calibri"/>
      <family val="2"/>
    </font>
    <font>
      <sz val="10"/>
      <color rgb="FFFFFFFF"/>
      <name val="Calibri"/>
      <family val="2"/>
      <scheme val="minor"/>
    </font>
    <font>
      <sz val="10"/>
      <color rgb="FF000000"/>
      <name val="Calibri"/>
      <family val="2"/>
      <scheme val="minor"/>
    </font>
    <font>
      <sz val="11"/>
      <color rgb="FF000000"/>
      <name val="Calibri"/>
      <family val="2"/>
      <scheme val="minor"/>
    </font>
    <font>
      <sz val="8"/>
      <name val="Calibri"/>
      <family val="2"/>
      <scheme val="minor"/>
    </font>
    <font>
      <sz val="10"/>
      <color theme="1"/>
      <name val="Calibri"/>
      <family val="2"/>
      <scheme val="minor"/>
    </font>
    <font>
      <sz val="9"/>
      <color rgb="FFFFFFFF"/>
      <name val="Calibri"/>
      <family val="2"/>
      <scheme val="minor"/>
    </font>
    <font>
      <sz val="10"/>
      <color theme="1"/>
      <name val="Calibri  "/>
    </font>
    <font>
      <sz val="11"/>
      <name val="Arial"/>
      <family val="2"/>
    </font>
    <font>
      <b/>
      <sz val="11"/>
      <name val="Arial"/>
      <family val="2"/>
    </font>
    <font>
      <sz val="11"/>
      <color theme="1" tint="4.9989318521683403E-2"/>
      <name val="Arial"/>
      <family val="2"/>
    </font>
    <font>
      <sz val="11"/>
      <color rgb="FF1F497D"/>
      <name val="Calibri"/>
      <family val="2"/>
      <scheme val="minor"/>
    </font>
    <font>
      <b/>
      <sz val="11"/>
      <color theme="1" tint="4.9989318521683403E-2"/>
      <name val="Arial"/>
      <family val="2"/>
    </font>
    <font>
      <b/>
      <sz val="11"/>
      <name val="Calibri"/>
      <family val="2"/>
      <scheme val="minor"/>
    </font>
  </fonts>
  <fills count="11">
    <fill>
      <patternFill patternType="none"/>
    </fill>
    <fill>
      <patternFill patternType="gray125"/>
    </fill>
    <fill>
      <patternFill patternType="solid">
        <fgColor theme="4" tint="0.39997558519241921"/>
        <bgColor indexed="64"/>
      </patternFill>
    </fill>
    <fill>
      <patternFill patternType="solid">
        <fgColor rgb="FF9BC2E6"/>
        <bgColor rgb="FF000000"/>
      </patternFill>
    </fill>
    <fill>
      <patternFill patternType="solid">
        <fgColor rgb="FF2F75B5"/>
        <bgColor rgb="FF000000"/>
      </patternFill>
    </fill>
    <fill>
      <patternFill patternType="solid">
        <fgColor rgb="FF00B0F0"/>
        <bgColor rgb="FF000000"/>
      </patternFill>
    </fill>
    <fill>
      <patternFill patternType="solid">
        <fgColor rgb="FF1F4E79"/>
        <bgColor indexed="64"/>
      </patternFill>
    </fill>
    <fill>
      <patternFill patternType="solid">
        <fgColor rgb="FFFFFFFF"/>
        <bgColor indexed="64"/>
      </patternFill>
    </fill>
    <fill>
      <patternFill patternType="solid">
        <fgColor rgb="FF9BC2E6"/>
        <bgColor indexed="64"/>
      </patternFill>
    </fill>
    <fill>
      <patternFill patternType="solid">
        <fgColor rgb="FF92D050"/>
        <bgColor indexed="64"/>
      </patternFill>
    </fill>
    <fill>
      <patternFill patternType="solid">
        <fgColor theme="9" tint="0.59999389629810485"/>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medium">
        <color indexed="64"/>
      </right>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style="medium">
        <color indexed="64"/>
      </left>
      <right/>
      <top/>
      <bottom/>
      <diagonal/>
    </border>
    <border>
      <left style="medium">
        <color indexed="64"/>
      </left>
      <right style="medium">
        <color indexed="64"/>
      </right>
      <top style="medium">
        <color rgb="FF000000"/>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cellStyleXfs>
  <cellXfs count="174">
    <xf numFmtId="0" fontId="0" fillId="0" borderId="0" xfId="0"/>
    <xf numFmtId="0" fontId="0" fillId="0" borderId="0" xfId="0" applyAlignment="1">
      <alignment horizontal="center" vertical="center"/>
    </xf>
    <xf numFmtId="0" fontId="0" fillId="0" borderId="0" xfId="0" applyAlignment="1">
      <alignment wrapText="1"/>
    </xf>
    <xf numFmtId="0" fontId="3" fillId="6" borderId="10" xfId="0" applyFont="1" applyFill="1" applyBorder="1" applyAlignment="1">
      <alignment horizontal="center" vertical="center"/>
    </xf>
    <xf numFmtId="0" fontId="3" fillId="6" borderId="10" xfId="0" applyFont="1" applyFill="1" applyBorder="1" applyAlignment="1">
      <alignment horizontal="center" vertical="center" wrapText="1"/>
    </xf>
    <xf numFmtId="0" fontId="3" fillId="6" borderId="9" xfId="0" applyFont="1" applyFill="1" applyBorder="1" applyAlignment="1">
      <alignment horizontal="center" vertical="center" wrapText="1"/>
    </xf>
    <xf numFmtId="0" fontId="0" fillId="0" borderId="0" xfId="0" applyAlignment="1">
      <alignment horizontal="left" wrapText="1"/>
    </xf>
    <xf numFmtId="0" fontId="3" fillId="6" borderId="14" xfId="0" applyFont="1" applyFill="1" applyBorder="1" applyAlignment="1">
      <alignment horizontal="center" vertical="center"/>
    </xf>
    <xf numFmtId="0" fontId="0" fillId="0" borderId="1" xfId="0" applyBorder="1" applyAlignment="1">
      <alignment horizontal="center" vertical="center"/>
    </xf>
    <xf numFmtId="0" fontId="3" fillId="6" borderId="7" xfId="0" applyFont="1" applyFill="1" applyBorder="1" applyAlignment="1">
      <alignment horizontal="center" vertical="center" wrapText="1"/>
    </xf>
    <xf numFmtId="0" fontId="7" fillId="0" borderId="1" xfId="0" applyFont="1" applyBorder="1" applyAlignment="1">
      <alignment horizontal="center" vertical="center"/>
    </xf>
    <xf numFmtId="0" fontId="7" fillId="2" borderId="1" xfId="0" applyFont="1" applyFill="1" applyBorder="1" applyAlignment="1">
      <alignment wrapText="1"/>
    </xf>
    <xf numFmtId="0" fontId="7" fillId="2" borderId="1" xfId="0" applyFont="1" applyFill="1" applyBorder="1" applyAlignment="1">
      <alignment horizontal="center" wrapText="1"/>
    </xf>
    <xf numFmtId="0" fontId="4" fillId="7" borderId="1" xfId="0" applyFont="1" applyFill="1" applyBorder="1" applyAlignment="1">
      <alignment horizontal="center" vertical="center"/>
    </xf>
    <xf numFmtId="0" fontId="4" fillId="8"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3" fillId="6" borderId="14"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4" fillId="8" borderId="17" xfId="0" applyFont="1" applyFill="1" applyBorder="1" applyAlignment="1">
      <alignment horizontal="center" vertical="center" wrapText="1"/>
    </xf>
    <xf numFmtId="0" fontId="9" fillId="2" borderId="17" xfId="0" applyFont="1" applyFill="1" applyBorder="1" applyAlignment="1">
      <alignment horizontal="center" wrapText="1"/>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 xfId="0" applyFont="1" applyBorder="1" applyAlignment="1">
      <alignment horizontal="center" vertical="center"/>
    </xf>
    <xf numFmtId="0" fontId="7" fillId="2" borderId="25" xfId="0" applyFont="1" applyFill="1" applyBorder="1" applyAlignment="1">
      <alignment horizontal="center" vertical="center" wrapText="1"/>
    </xf>
    <xf numFmtId="0" fontId="7" fillId="2" borderId="25" xfId="0" applyFont="1" applyFill="1" applyBorder="1" applyAlignment="1">
      <alignment wrapText="1"/>
    </xf>
    <xf numFmtId="0" fontId="0" fillId="0" borderId="25" xfId="0" applyBorder="1" applyAlignment="1">
      <alignment horizontal="center" vertical="center"/>
    </xf>
    <xf numFmtId="0" fontId="3" fillId="6" borderId="6"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5" fillId="2" borderId="6" xfId="0" applyFont="1" applyFill="1" applyBorder="1" applyAlignment="1">
      <alignment horizontal="center" vertical="center"/>
    </xf>
    <xf numFmtId="0" fontId="4" fillId="0" borderId="6" xfId="0" applyFont="1" applyBorder="1" applyAlignment="1">
      <alignment horizontal="center" vertical="center" wrapText="1"/>
    </xf>
    <xf numFmtId="0" fontId="5" fillId="0" borderId="6" xfId="0" applyFont="1" applyBorder="1" applyAlignment="1">
      <alignment horizontal="center" vertical="center"/>
    </xf>
    <xf numFmtId="0" fontId="4" fillId="0" borderId="9" xfId="0" applyFont="1" applyBorder="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3" fillId="6" borderId="27" xfId="0" applyFont="1" applyFill="1" applyBorder="1" applyAlignment="1">
      <alignment vertical="center" wrapText="1"/>
    </xf>
    <xf numFmtId="0" fontId="3" fillId="6" borderId="26" xfId="0" applyFont="1" applyFill="1" applyBorder="1" applyAlignment="1">
      <alignment vertical="center" wrapText="1"/>
    </xf>
    <xf numFmtId="0" fontId="4" fillId="0" borderId="4" xfId="0" applyFont="1" applyBorder="1" applyAlignment="1">
      <alignment horizontal="center" vertical="center" wrapText="1"/>
    </xf>
    <xf numFmtId="0" fontId="4" fillId="2" borderId="4"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7" fillId="0" borderId="9" xfId="0" applyFont="1" applyBorder="1" applyAlignment="1">
      <alignment wrapText="1"/>
    </xf>
    <xf numFmtId="0" fontId="5" fillId="2" borderId="9"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0" fillId="0" borderId="0" xfId="0" applyFont="1" applyFill="1"/>
    <xf numFmtId="0" fontId="10" fillId="0" borderId="0" xfId="0" applyFont="1" applyFill="1" applyBorder="1"/>
    <xf numFmtId="0" fontId="10" fillId="0" borderId="0" xfId="0" applyFont="1" applyFill="1" applyAlignment="1">
      <alignment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0" xfId="0" applyFont="1" applyFill="1" applyAlignment="1">
      <alignment horizontal="center" vertical="center"/>
    </xf>
    <xf numFmtId="0" fontId="10" fillId="0" borderId="0" xfId="0" applyFont="1" applyFill="1" applyAlignment="1">
      <alignment horizontal="center" vertical="center" wrapText="1"/>
    </xf>
    <xf numFmtId="0" fontId="10" fillId="0" borderId="1" xfId="0" applyFont="1" applyFill="1" applyBorder="1"/>
    <xf numFmtId="0" fontId="10" fillId="0" borderId="0" xfId="0" applyFont="1" applyFill="1" applyAlignment="1">
      <alignment horizontal="left" wrapText="1"/>
    </xf>
    <xf numFmtId="0" fontId="11" fillId="0" borderId="2" xfId="0" applyFont="1" applyFill="1" applyBorder="1" applyAlignment="1" applyProtection="1">
      <alignment horizontal="center" vertical="center" wrapText="1"/>
    </xf>
    <xf numFmtId="0" fontId="11" fillId="0" borderId="1" xfId="0" applyFont="1" applyFill="1" applyBorder="1" applyAlignment="1" applyProtection="1">
      <alignment horizontal="center" vertical="center" wrapText="1"/>
    </xf>
    <xf numFmtId="0" fontId="11" fillId="0" borderId="11" xfId="0" applyFont="1" applyFill="1" applyBorder="1" applyAlignment="1" applyProtection="1">
      <alignment horizontal="center" vertical="center" wrapText="1"/>
    </xf>
    <xf numFmtId="0" fontId="10" fillId="0" borderId="1" xfId="0" applyFont="1" applyFill="1" applyBorder="1" applyAlignment="1" applyProtection="1">
      <alignment horizontal="center" vertical="center" wrapText="1"/>
    </xf>
    <xf numFmtId="0" fontId="10" fillId="0" borderId="3" xfId="0" applyFont="1" applyFill="1" applyBorder="1" applyAlignment="1" applyProtection="1">
      <alignment horizontal="left" vertical="center" wrapText="1"/>
    </xf>
    <xf numFmtId="0" fontId="10" fillId="0" borderId="3" xfId="0" applyFont="1" applyFill="1" applyBorder="1" applyAlignment="1">
      <alignment horizontal="center" vertical="center"/>
    </xf>
    <xf numFmtId="0" fontId="10" fillId="0" borderId="3" xfId="0" applyFont="1" applyFill="1" applyBorder="1" applyAlignment="1">
      <alignment horizontal="center" vertical="center" wrapText="1"/>
    </xf>
    <xf numFmtId="0" fontId="10" fillId="0" borderId="1" xfId="0" applyFont="1" applyFill="1" applyBorder="1" applyAlignment="1">
      <alignment wrapText="1"/>
    </xf>
    <xf numFmtId="0" fontId="10" fillId="0" borderId="1" xfId="0" applyFont="1" applyFill="1" applyBorder="1" applyAlignment="1">
      <alignment horizontal="center" vertical="center"/>
    </xf>
    <xf numFmtId="0" fontId="10" fillId="0" borderId="1" xfId="0" applyFont="1" applyFill="1" applyBorder="1" applyAlignment="1" applyProtection="1">
      <alignment horizontal="left" vertical="center" wrapText="1"/>
    </xf>
    <xf numFmtId="0" fontId="11" fillId="0" borderId="12" xfId="0" applyFont="1" applyFill="1" applyBorder="1" applyAlignment="1" applyProtection="1">
      <alignment horizontal="center" vertical="center" wrapText="1"/>
    </xf>
    <xf numFmtId="0" fontId="10" fillId="0" borderId="8" xfId="0" applyFont="1" applyFill="1" applyBorder="1" applyAlignment="1" applyProtection="1">
      <alignment horizontal="left" vertical="center" wrapText="1"/>
    </xf>
    <xf numFmtId="0" fontId="10" fillId="0" borderId="12" xfId="0" applyFont="1" applyFill="1" applyBorder="1" applyAlignment="1" applyProtection="1">
      <alignment horizontal="left" vertical="center" wrapText="1"/>
    </xf>
    <xf numFmtId="0" fontId="11" fillId="0" borderId="3" xfId="0" applyFont="1" applyFill="1" applyBorder="1" applyAlignment="1" applyProtection="1">
      <alignment vertical="center" wrapText="1"/>
    </xf>
    <xf numFmtId="0" fontId="10" fillId="0" borderId="3" xfId="0" applyFont="1" applyFill="1" applyBorder="1" applyAlignment="1" applyProtection="1">
      <alignment vertical="center" wrapText="1"/>
    </xf>
    <xf numFmtId="0" fontId="11" fillId="0" borderId="8" xfId="0" applyFont="1" applyFill="1" applyBorder="1" applyAlignment="1" applyProtection="1">
      <alignment vertical="center" wrapText="1"/>
    </xf>
    <xf numFmtId="0" fontId="10" fillId="0" borderId="8" xfId="0" applyFont="1" applyFill="1" applyBorder="1" applyAlignment="1" applyProtection="1">
      <alignment vertical="center" wrapText="1"/>
    </xf>
    <xf numFmtId="0" fontId="12" fillId="0" borderId="0" xfId="0" applyFont="1" applyFill="1"/>
    <xf numFmtId="0" fontId="12" fillId="9" borderId="1" xfId="0" applyFont="1" applyFill="1" applyBorder="1"/>
    <xf numFmtId="0" fontId="11" fillId="0" borderId="3" xfId="0" applyFont="1" applyFill="1" applyBorder="1" applyAlignment="1" applyProtection="1">
      <alignment horizontal="center" vertical="center" wrapText="1"/>
    </xf>
    <xf numFmtId="0" fontId="11" fillId="0" borderId="12" xfId="0" applyFont="1" applyFill="1" applyBorder="1" applyAlignment="1" applyProtection="1">
      <alignment horizontal="center" vertical="center" wrapText="1"/>
    </xf>
    <xf numFmtId="0" fontId="11" fillId="0" borderId="8" xfId="0"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wrapText="1"/>
    </xf>
    <xf numFmtId="0" fontId="10" fillId="0" borderId="12" xfId="0" applyFont="1" applyFill="1" applyBorder="1" applyAlignment="1" applyProtection="1">
      <alignment horizontal="center" vertical="center" wrapText="1"/>
    </xf>
    <xf numFmtId="0" fontId="10" fillId="0" borderId="8" xfId="0" applyFont="1" applyFill="1" applyBorder="1" applyAlignment="1" applyProtection="1">
      <alignment horizontal="center" vertical="center" wrapText="1"/>
    </xf>
    <xf numFmtId="0" fontId="10" fillId="0" borderId="3"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pplyProtection="1">
      <alignment horizontal="center" vertical="center" wrapText="1"/>
    </xf>
    <xf numFmtId="0" fontId="10" fillId="0" borderId="1" xfId="0" applyFont="1" applyFill="1" applyBorder="1" applyAlignment="1" applyProtection="1">
      <alignment horizontal="center" vertical="center" wrapText="1"/>
    </xf>
    <xf numFmtId="0" fontId="11" fillId="0" borderId="11" xfId="0" applyFont="1" applyFill="1" applyBorder="1" applyAlignment="1" applyProtection="1">
      <alignment horizontal="center" vertical="center" wrapText="1"/>
    </xf>
    <xf numFmtId="0" fontId="10" fillId="0" borderId="1" xfId="0" applyFont="1" applyFill="1" applyBorder="1" applyAlignment="1">
      <alignment horizontal="center" vertical="center"/>
    </xf>
    <xf numFmtId="0" fontId="10" fillId="0" borderId="3" xfId="0" applyFont="1" applyFill="1" applyBorder="1" applyAlignment="1" applyProtection="1">
      <alignment horizontal="left" vertical="center" wrapText="1"/>
    </xf>
    <xf numFmtId="0" fontId="10" fillId="0" borderId="12" xfId="0" applyFont="1" applyFill="1" applyBorder="1" applyAlignment="1" applyProtection="1">
      <alignment horizontal="left" vertical="center" wrapText="1"/>
    </xf>
    <xf numFmtId="0" fontId="10" fillId="0" borderId="8" xfId="0" applyFont="1" applyFill="1" applyBorder="1" applyAlignment="1" applyProtection="1">
      <alignment horizontal="left" vertical="center" wrapText="1"/>
    </xf>
    <xf numFmtId="0" fontId="10" fillId="0" borderId="1" xfId="0"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11" fillId="0" borderId="8" xfId="0" applyNumberFormat="1" applyFont="1" applyFill="1" applyBorder="1" applyAlignment="1" applyProtection="1">
      <alignment horizontal="center" vertical="center" wrapText="1"/>
    </xf>
    <xf numFmtId="0" fontId="11" fillId="0" borderId="32" xfId="0" applyFont="1" applyFill="1" applyBorder="1" applyAlignment="1" applyProtection="1">
      <alignment horizontal="center" vertical="center" wrapText="1"/>
    </xf>
    <xf numFmtId="0" fontId="11" fillId="0" borderId="31" xfId="0" applyFont="1" applyFill="1" applyBorder="1" applyAlignment="1" applyProtection="1">
      <alignment horizontal="center" vertical="center" wrapText="1"/>
    </xf>
    <xf numFmtId="0" fontId="11" fillId="0" borderId="33"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0" fillId="0" borderId="3"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8" xfId="0" applyFont="1" applyFill="1" applyBorder="1" applyAlignment="1">
      <alignment horizontal="center" vertical="center"/>
    </xf>
    <xf numFmtId="0" fontId="4" fillId="7" borderId="1" xfId="0" applyFont="1" applyFill="1" applyBorder="1" applyAlignment="1">
      <alignment horizontal="center" vertical="center"/>
    </xf>
    <xf numFmtId="0" fontId="0" fillId="0" borderId="1" xfId="0" applyBorder="1" applyAlignment="1">
      <alignment horizontal="center" vertical="center" textRotation="90" wrapText="1"/>
    </xf>
    <xf numFmtId="0" fontId="8" fillId="6"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4" fillId="8" borderId="3" xfId="0" applyFont="1" applyFill="1" applyBorder="1" applyAlignment="1">
      <alignment horizontal="center" vertical="center" wrapText="1"/>
    </xf>
    <xf numFmtId="0" fontId="4" fillId="8" borderId="12" xfId="0" applyFont="1" applyFill="1" applyBorder="1" applyAlignment="1">
      <alignment horizontal="center" vertical="center" wrapText="1"/>
    </xf>
    <xf numFmtId="0" fontId="4" fillId="8" borderId="8" xfId="0" applyFont="1" applyFill="1" applyBorder="1" applyAlignment="1">
      <alignment horizontal="center" vertical="center" wrapText="1"/>
    </xf>
    <xf numFmtId="0" fontId="4" fillId="7" borderId="3" xfId="0" applyFont="1" applyFill="1" applyBorder="1" applyAlignment="1">
      <alignment horizontal="center" vertical="center"/>
    </xf>
    <xf numFmtId="0" fontId="4" fillId="7" borderId="12" xfId="0" applyFont="1" applyFill="1" applyBorder="1" applyAlignment="1">
      <alignment horizontal="center" vertical="center"/>
    </xf>
    <xf numFmtId="0" fontId="4" fillId="7" borderId="8" xfId="0" applyFont="1" applyFill="1" applyBorder="1" applyAlignment="1">
      <alignment horizontal="center" vertical="center"/>
    </xf>
    <xf numFmtId="0" fontId="4" fillId="8" borderId="1" xfId="0" applyFont="1" applyFill="1" applyBorder="1" applyAlignment="1">
      <alignment horizontal="center" vertical="center" wrapText="1"/>
    </xf>
    <xf numFmtId="0" fontId="0" fillId="0" borderId="15" xfId="0" applyBorder="1" applyAlignment="1">
      <alignment horizontal="center" vertical="center" textRotation="90" wrapText="1"/>
    </xf>
    <xf numFmtId="0" fontId="0" fillId="0" borderId="19" xfId="0" applyBorder="1" applyAlignment="1">
      <alignment horizontal="center" vertical="center" textRotation="90" wrapText="1"/>
    </xf>
    <xf numFmtId="0" fontId="0" fillId="0" borderId="23" xfId="0" applyBorder="1" applyAlignment="1">
      <alignment horizontal="center" vertical="center" textRotation="90" wrapText="1"/>
    </xf>
    <xf numFmtId="0" fontId="3" fillId="6" borderId="17" xfId="0" applyFont="1" applyFill="1" applyBorder="1" applyAlignment="1">
      <alignment horizontal="center" vertical="center" wrapText="1"/>
    </xf>
    <xf numFmtId="0" fontId="3" fillId="6" borderId="25"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5" fillId="0" borderId="20" xfId="0" applyFont="1" applyBorder="1" applyAlignment="1">
      <alignment horizontal="center" vertical="center"/>
    </xf>
    <xf numFmtId="0" fontId="3" fillId="6" borderId="24" xfId="0" applyFont="1" applyFill="1" applyBorder="1" applyAlignment="1">
      <alignment horizontal="center" vertical="center" wrapText="1"/>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26" xfId="0" applyFont="1" applyBorder="1" applyAlignment="1">
      <alignment horizontal="center" vertical="center"/>
    </xf>
    <xf numFmtId="0" fontId="3" fillId="6" borderId="7"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27" xfId="0" applyFont="1" applyFill="1" applyBorder="1" applyAlignment="1">
      <alignment horizontal="center" vertical="center" wrapText="1"/>
    </xf>
    <xf numFmtId="0" fontId="3" fillId="6" borderId="22" xfId="0" applyFont="1" applyFill="1" applyBorder="1" applyAlignment="1">
      <alignment horizontal="center" vertical="center" wrapText="1"/>
    </xf>
    <xf numFmtId="0" fontId="3" fillId="6" borderId="26"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4" xfId="0" applyFont="1" applyBorder="1" applyAlignment="1">
      <alignment horizontal="center" vertical="center" wrapText="1"/>
    </xf>
    <xf numFmtId="0" fontId="5" fillId="0" borderId="7" xfId="0"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5" fillId="2" borderId="7" xfId="0" applyFont="1" applyFill="1" applyBorder="1" applyAlignment="1">
      <alignment horizontal="center" vertical="center"/>
    </xf>
    <xf numFmtId="0" fontId="5" fillId="2" borderId="4" xfId="0" applyFont="1" applyFill="1" applyBorder="1" applyAlignment="1">
      <alignment horizontal="center" vertical="center"/>
    </xf>
    <xf numFmtId="0" fontId="3" fillId="6" borderId="14" xfId="0" applyFont="1" applyFill="1" applyBorder="1" applyAlignment="1">
      <alignment horizontal="center" vertical="center" wrapText="1"/>
    </xf>
    <xf numFmtId="0" fontId="3" fillId="6" borderId="13"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5" fillId="0" borderId="28" xfId="0" applyFont="1" applyBorder="1" applyAlignment="1">
      <alignment horizontal="center" vertical="center"/>
    </xf>
    <xf numFmtId="0" fontId="0" fillId="0" borderId="29" xfId="0" applyBorder="1" applyAlignment="1">
      <alignment horizontal="center"/>
    </xf>
    <xf numFmtId="0" fontId="5" fillId="0" borderId="30" xfId="0" applyFont="1" applyBorder="1" applyAlignment="1">
      <alignment horizontal="center" vertical="center"/>
    </xf>
    <xf numFmtId="0" fontId="4" fillId="2" borderId="7"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5" fillId="2" borderId="30"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28" xfId="0" applyFont="1" applyFill="1" applyBorder="1" applyAlignment="1">
      <alignment horizontal="center" vertical="center"/>
    </xf>
    <xf numFmtId="0" fontId="4" fillId="2" borderId="5" xfId="0" applyFont="1" applyFill="1" applyBorder="1" applyAlignment="1">
      <alignment horizontal="center" vertical="center" wrapText="1"/>
    </xf>
    <xf numFmtId="0" fontId="0" fillId="0" borderId="7" xfId="0" applyBorder="1" applyAlignment="1">
      <alignment horizontal="center" vertical="center" textRotation="90" wrapText="1"/>
    </xf>
    <xf numFmtId="0" fontId="0" fillId="0" borderId="5" xfId="0" applyBorder="1" applyAlignment="1">
      <alignment horizontal="center" vertical="center" textRotation="90" wrapText="1"/>
    </xf>
    <xf numFmtId="0" fontId="0" fillId="0" borderId="4" xfId="0" applyBorder="1" applyAlignment="1">
      <alignment horizontal="center" vertical="center" textRotation="90" wrapText="1"/>
    </xf>
    <xf numFmtId="0" fontId="13" fillId="0" borderId="0" xfId="0" applyFont="1"/>
    <xf numFmtId="0" fontId="14" fillId="10" borderId="12" xfId="0" applyFont="1" applyFill="1" applyBorder="1"/>
    <xf numFmtId="0" fontId="14" fillId="10" borderId="8" xfId="0" applyFont="1" applyFill="1" applyBorder="1"/>
    <xf numFmtId="0" fontId="14" fillId="10" borderId="3" xfId="0" applyFont="1" applyFill="1" applyBorder="1" applyAlignment="1">
      <alignment horizontal="center" vertical="center" wrapText="1"/>
    </xf>
    <xf numFmtId="0" fontId="14" fillId="10" borderId="8" xfId="0" applyFont="1" applyFill="1" applyBorder="1" applyAlignment="1">
      <alignment horizontal="center" vertical="center" wrapText="1"/>
    </xf>
    <xf numFmtId="0" fontId="14" fillId="10" borderId="3" xfId="0" applyFont="1" applyFill="1" applyBorder="1" applyAlignment="1">
      <alignment vertical="center" wrapText="1"/>
    </xf>
    <xf numFmtId="0" fontId="14" fillId="10" borderId="12" xfId="0" applyFont="1" applyFill="1" applyBorder="1" applyAlignment="1">
      <alignment vertical="center" wrapText="1"/>
    </xf>
    <xf numFmtId="0" fontId="14" fillId="10" borderId="8" xfId="0" applyFont="1" applyFill="1" applyBorder="1" applyAlignment="1">
      <alignment vertical="center" wrapText="1"/>
    </xf>
    <xf numFmtId="0" fontId="14" fillId="10" borderId="1" xfId="0" applyFont="1" applyFill="1" applyBorder="1" applyAlignment="1">
      <alignment horizontal="center" vertical="center" wrapText="1"/>
    </xf>
    <xf numFmtId="0" fontId="14" fillId="10" borderId="3" xfId="0" applyFont="1" applyFill="1" applyBorder="1" applyAlignment="1">
      <alignment horizontal="center" wrapText="1"/>
    </xf>
    <xf numFmtId="0" fontId="14" fillId="10" borderId="8" xfId="0" applyFont="1" applyFill="1" applyBorder="1" applyAlignment="1">
      <alignment horizontal="center" wrapText="1"/>
    </xf>
    <xf numFmtId="0" fontId="14" fillId="10" borderId="12" xfId="0" applyFont="1" applyFill="1" applyBorder="1" applyAlignment="1">
      <alignment horizontal="center" wrapText="1"/>
    </xf>
    <xf numFmtId="0" fontId="14" fillId="10" borderId="3" xfId="0" applyFont="1" applyFill="1" applyBorder="1" applyAlignment="1">
      <alignment horizontal="center"/>
    </xf>
    <xf numFmtId="0" fontId="14" fillId="10" borderId="12" xfId="0" applyFont="1" applyFill="1" applyBorder="1" applyAlignment="1">
      <alignment horizontal="center"/>
    </xf>
    <xf numFmtId="0" fontId="14" fillId="10" borderId="8" xfId="0" applyFont="1" applyFill="1" applyBorder="1" applyAlignment="1">
      <alignment horizontal="center"/>
    </xf>
    <xf numFmtId="0" fontId="14" fillId="10" borderId="1" xfId="0" applyFont="1" applyFill="1" applyBorder="1" applyAlignment="1">
      <alignment horizontal="center" wrapText="1"/>
    </xf>
    <xf numFmtId="0" fontId="14" fillId="10" borderId="1" xfId="0" applyFont="1" applyFill="1" applyBorder="1" applyAlignment="1">
      <alignment horizontal="center"/>
    </xf>
    <xf numFmtId="0" fontId="14" fillId="10" borderId="1" xfId="0" applyFont="1" applyFill="1" applyBorder="1"/>
    <xf numFmtId="0" fontId="14" fillId="10" borderId="3" xfId="0" applyFont="1" applyFill="1" applyBorder="1" applyAlignment="1">
      <alignment horizontal="center"/>
    </xf>
    <xf numFmtId="0" fontId="14" fillId="10" borderId="8" xfId="0" applyFont="1" applyFill="1" applyBorder="1" applyAlignment="1">
      <alignment horizontal="center"/>
    </xf>
    <xf numFmtId="0" fontId="15" fillId="10" borderId="1" xfId="0" applyFont="1"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N122"/>
  <sheetViews>
    <sheetView showGridLines="0" tabSelected="1" topLeftCell="D1" zoomScaleNormal="100" zoomScaleSheetLayoutView="80" workbookViewId="0">
      <selection activeCell="M14" sqref="M14:M17"/>
    </sheetView>
  </sheetViews>
  <sheetFormatPr baseColWidth="10" defaultRowHeight="14.25"/>
  <cols>
    <col min="1" max="1" width="0" style="46" hidden="1" customWidth="1"/>
    <col min="2" max="2" width="11.5703125" style="46" hidden="1" customWidth="1"/>
    <col min="3" max="3" width="11.5703125" style="47" hidden="1" customWidth="1"/>
    <col min="4" max="4" width="19.85546875" style="48" customWidth="1"/>
    <col min="5" max="5" width="19.85546875" style="48" hidden="1" customWidth="1"/>
    <col min="6" max="6" width="28" style="48" customWidth="1"/>
    <col min="7" max="7" width="43.85546875" style="54" customWidth="1"/>
    <col min="8" max="9" width="12.7109375" style="51" hidden="1" customWidth="1"/>
    <col min="10" max="10" width="30.85546875" style="52" customWidth="1"/>
    <col min="11" max="11" width="27.28515625" style="52" customWidth="1"/>
    <col min="12" max="12" width="20.140625" style="48" customWidth="1"/>
    <col min="13" max="13" width="23.140625" style="72" customWidth="1"/>
    <col min="14" max="16384" width="11.42578125" style="46"/>
  </cols>
  <sheetData>
    <row r="2" spans="2:13" ht="199.5">
      <c r="E2" s="49" t="s">
        <v>169</v>
      </c>
      <c r="F2" s="49" t="s">
        <v>170</v>
      </c>
      <c r="G2" s="50" t="s">
        <v>203</v>
      </c>
    </row>
    <row r="3" spans="2:13" ht="114">
      <c r="F3" s="49" t="s">
        <v>171</v>
      </c>
      <c r="G3" s="50" t="s">
        <v>173</v>
      </c>
    </row>
    <row r="4" spans="2:13" ht="142.5">
      <c r="F4" s="49" t="s">
        <v>172</v>
      </c>
      <c r="G4" s="50" t="s">
        <v>174</v>
      </c>
    </row>
    <row r="6" spans="2:13">
      <c r="C6" s="53"/>
    </row>
    <row r="7" spans="2:13" ht="15" customHeight="1">
      <c r="B7" s="55" t="s">
        <v>6</v>
      </c>
      <c r="C7" s="56"/>
      <c r="D7" s="96" t="s">
        <v>10</v>
      </c>
      <c r="E7" s="98"/>
      <c r="F7" s="98"/>
      <c r="G7" s="98"/>
      <c r="H7" s="98"/>
      <c r="I7" s="98"/>
      <c r="J7" s="98"/>
      <c r="K7" s="98"/>
      <c r="L7" s="98"/>
    </row>
    <row r="8" spans="2:13" ht="27.75" customHeight="1">
      <c r="B8" s="95" t="s">
        <v>11</v>
      </c>
      <c r="C8" s="56" t="s">
        <v>130</v>
      </c>
      <c r="D8" s="57" t="s">
        <v>5</v>
      </c>
      <c r="E8" s="56" t="s">
        <v>12</v>
      </c>
      <c r="F8" s="58" t="s">
        <v>4</v>
      </c>
      <c r="G8" s="59" t="s">
        <v>13</v>
      </c>
      <c r="H8" s="60" t="s">
        <v>3</v>
      </c>
      <c r="I8" s="60" t="s">
        <v>232</v>
      </c>
      <c r="J8" s="61" t="s">
        <v>426</v>
      </c>
      <c r="K8" s="49" t="s">
        <v>428</v>
      </c>
      <c r="L8" s="49" t="s">
        <v>427</v>
      </c>
      <c r="M8" s="73" t="s">
        <v>467</v>
      </c>
    </row>
    <row r="9" spans="2:13" ht="27.75" customHeight="1">
      <c r="B9" s="96"/>
      <c r="C9" s="74">
        <v>0</v>
      </c>
      <c r="D9" s="80" t="s">
        <v>159</v>
      </c>
      <c r="E9" s="53" t="s">
        <v>14</v>
      </c>
      <c r="F9" s="62" t="s">
        <v>160</v>
      </c>
      <c r="G9" s="63">
        <v>0.2</v>
      </c>
      <c r="H9" s="99">
        <v>1</v>
      </c>
      <c r="I9" s="63">
        <v>0.2</v>
      </c>
      <c r="J9" s="80" t="s">
        <v>429</v>
      </c>
      <c r="K9" s="80" t="s">
        <v>430</v>
      </c>
      <c r="L9" s="80" t="s">
        <v>430</v>
      </c>
      <c r="M9" s="154"/>
    </row>
    <row r="10" spans="2:13" ht="27.75" customHeight="1">
      <c r="B10" s="96"/>
      <c r="C10" s="75"/>
      <c r="D10" s="81"/>
      <c r="E10" s="62" t="s">
        <v>15</v>
      </c>
      <c r="F10" s="62" t="s">
        <v>161</v>
      </c>
      <c r="G10" s="63">
        <v>0.4</v>
      </c>
      <c r="H10" s="100"/>
      <c r="I10" s="63">
        <v>0.4</v>
      </c>
      <c r="J10" s="81"/>
      <c r="K10" s="81"/>
      <c r="L10" s="81"/>
      <c r="M10" s="154"/>
    </row>
    <row r="11" spans="2:13" ht="27.75" customHeight="1">
      <c r="B11" s="96"/>
      <c r="C11" s="76"/>
      <c r="D11" s="82"/>
      <c r="E11" s="53" t="s">
        <v>16</v>
      </c>
      <c r="F11" s="62" t="s">
        <v>162</v>
      </c>
      <c r="G11" s="63">
        <v>0.4</v>
      </c>
      <c r="H11" s="101"/>
      <c r="I11" s="63">
        <v>0.4</v>
      </c>
      <c r="J11" s="82"/>
      <c r="K11" s="82"/>
      <c r="L11" s="82"/>
      <c r="M11" s="155"/>
    </row>
    <row r="12" spans="2:13" ht="71.25">
      <c r="B12" s="96"/>
      <c r="C12" s="74">
        <v>1</v>
      </c>
      <c r="D12" s="86" t="s">
        <v>17</v>
      </c>
      <c r="E12" s="77" t="s">
        <v>131</v>
      </c>
      <c r="F12" s="58" t="s">
        <v>46</v>
      </c>
      <c r="G12" s="64" t="s">
        <v>175</v>
      </c>
      <c r="H12" s="60">
        <v>0.5</v>
      </c>
      <c r="I12" s="63">
        <v>0.5</v>
      </c>
      <c r="J12" s="80" t="s">
        <v>437</v>
      </c>
      <c r="K12" s="80" t="s">
        <v>436</v>
      </c>
      <c r="L12" s="80" t="s">
        <v>433</v>
      </c>
      <c r="M12" s="156" t="s">
        <v>476</v>
      </c>
    </row>
    <row r="13" spans="2:13" ht="99.75">
      <c r="B13" s="96"/>
      <c r="C13" s="76"/>
      <c r="D13" s="86"/>
      <c r="E13" s="79"/>
      <c r="F13" s="58" t="s">
        <v>47</v>
      </c>
      <c r="G13" s="64" t="s">
        <v>176</v>
      </c>
      <c r="H13" s="60">
        <v>0.5</v>
      </c>
      <c r="I13" s="63">
        <v>0</v>
      </c>
      <c r="J13" s="82"/>
      <c r="K13" s="82"/>
      <c r="L13" s="82"/>
      <c r="M13" s="157"/>
    </row>
    <row r="14" spans="2:13" ht="57" customHeight="1">
      <c r="B14" s="96"/>
      <c r="C14" s="74">
        <v>2</v>
      </c>
      <c r="D14" s="74" t="s">
        <v>18</v>
      </c>
      <c r="E14" s="77" t="s">
        <v>132</v>
      </c>
      <c r="F14" s="58" t="s">
        <v>48</v>
      </c>
      <c r="G14" s="64" t="s">
        <v>163</v>
      </c>
      <c r="H14" s="60">
        <f>0.4*0.6</f>
        <v>0.24</v>
      </c>
      <c r="I14" s="63">
        <v>0</v>
      </c>
      <c r="J14" s="80" t="s">
        <v>439</v>
      </c>
      <c r="K14" s="80" t="s">
        <v>438</v>
      </c>
      <c r="L14" s="80" t="s">
        <v>433</v>
      </c>
      <c r="M14" s="158" t="s">
        <v>477</v>
      </c>
    </row>
    <row r="15" spans="2:13" ht="44.25" customHeight="1">
      <c r="B15" s="96"/>
      <c r="C15" s="75"/>
      <c r="D15" s="75"/>
      <c r="E15" s="78"/>
      <c r="F15" s="58" t="s">
        <v>49</v>
      </c>
      <c r="G15" s="64" t="s">
        <v>164</v>
      </c>
      <c r="H15" s="60">
        <f>0.3*0.6</f>
        <v>0.18</v>
      </c>
      <c r="I15" s="63">
        <v>0</v>
      </c>
      <c r="J15" s="81"/>
      <c r="K15" s="81"/>
      <c r="L15" s="81"/>
      <c r="M15" s="159"/>
    </row>
    <row r="16" spans="2:13" ht="71.25">
      <c r="B16" s="96"/>
      <c r="C16" s="75"/>
      <c r="D16" s="75"/>
      <c r="E16" s="78"/>
      <c r="F16" s="58" t="s">
        <v>50</v>
      </c>
      <c r="G16" s="64" t="s">
        <v>177</v>
      </c>
      <c r="H16" s="60">
        <f>0.3*0.6</f>
        <v>0.18</v>
      </c>
      <c r="I16" s="63">
        <v>0</v>
      </c>
      <c r="J16" s="81"/>
      <c r="K16" s="81"/>
      <c r="L16" s="81"/>
      <c r="M16" s="159"/>
    </row>
    <row r="17" spans="2:13" ht="42.75">
      <c r="B17" s="96"/>
      <c r="C17" s="65"/>
      <c r="D17" s="76"/>
      <c r="E17" s="79"/>
      <c r="F17" s="58" t="s">
        <v>204</v>
      </c>
      <c r="G17" s="59" t="s">
        <v>205</v>
      </c>
      <c r="H17" s="60">
        <v>0.4</v>
      </c>
      <c r="I17" s="63">
        <v>0</v>
      </c>
      <c r="J17" s="82"/>
      <c r="K17" s="82"/>
      <c r="L17" s="82"/>
      <c r="M17" s="160"/>
    </row>
    <row r="18" spans="2:13" ht="110.25" customHeight="1">
      <c r="B18" s="96"/>
      <c r="C18" s="92">
        <v>3</v>
      </c>
      <c r="D18" s="84" t="s">
        <v>19</v>
      </c>
      <c r="E18" s="85" t="s">
        <v>133</v>
      </c>
      <c r="F18" s="58" t="s">
        <v>51</v>
      </c>
      <c r="G18" s="91" t="s">
        <v>178</v>
      </c>
      <c r="H18" s="63">
        <f>0.25*0.6</f>
        <v>0.15</v>
      </c>
      <c r="I18" s="63">
        <v>0</v>
      </c>
      <c r="J18" s="83" t="s">
        <v>440</v>
      </c>
      <c r="K18" s="83" t="s">
        <v>464</v>
      </c>
      <c r="L18" s="83" t="s">
        <v>433</v>
      </c>
      <c r="M18" s="161" t="s">
        <v>468</v>
      </c>
    </row>
    <row r="19" spans="2:13" ht="12" customHeight="1">
      <c r="B19" s="96"/>
      <c r="C19" s="93"/>
      <c r="D19" s="84"/>
      <c r="E19" s="85"/>
      <c r="F19" s="58" t="s">
        <v>52</v>
      </c>
      <c r="G19" s="91"/>
      <c r="H19" s="63">
        <f>0.25*0.6</f>
        <v>0.15</v>
      </c>
      <c r="I19" s="63">
        <v>0</v>
      </c>
      <c r="J19" s="83"/>
      <c r="K19" s="83"/>
      <c r="L19" s="83"/>
      <c r="M19" s="161"/>
    </row>
    <row r="20" spans="2:13" ht="57">
      <c r="B20" s="96"/>
      <c r="C20" s="93"/>
      <c r="D20" s="84"/>
      <c r="E20" s="85"/>
      <c r="F20" s="58" t="s">
        <v>53</v>
      </c>
      <c r="G20" s="64" t="s">
        <v>179</v>
      </c>
      <c r="H20" s="63">
        <f>0.25*0.6</f>
        <v>0.15</v>
      </c>
      <c r="I20" s="63">
        <v>0</v>
      </c>
      <c r="J20" s="83"/>
      <c r="K20" s="83"/>
      <c r="L20" s="83"/>
      <c r="M20" s="161"/>
    </row>
    <row r="21" spans="2:13" ht="71.25">
      <c r="B21" s="96"/>
      <c r="C21" s="93"/>
      <c r="D21" s="84"/>
      <c r="E21" s="85"/>
      <c r="F21" s="58" t="s">
        <v>54</v>
      </c>
      <c r="G21" s="64" t="s">
        <v>165</v>
      </c>
      <c r="H21" s="63">
        <f>0.25*0.6</f>
        <v>0.15</v>
      </c>
      <c r="I21" s="63">
        <v>0</v>
      </c>
      <c r="J21" s="83"/>
      <c r="K21" s="83"/>
      <c r="L21" s="83"/>
      <c r="M21" s="161"/>
    </row>
    <row r="22" spans="2:13" ht="42.75">
      <c r="B22" s="96"/>
      <c r="C22" s="94"/>
      <c r="D22" s="84"/>
      <c r="E22" s="85"/>
      <c r="F22" s="58" t="s">
        <v>206</v>
      </c>
      <c r="G22" s="64" t="s">
        <v>205</v>
      </c>
      <c r="H22" s="63">
        <v>0.4</v>
      </c>
      <c r="I22" s="63">
        <v>0</v>
      </c>
      <c r="J22" s="83"/>
      <c r="K22" s="83"/>
      <c r="L22" s="83"/>
      <c r="M22" s="161"/>
    </row>
    <row r="23" spans="2:13" ht="15" customHeight="1">
      <c r="B23" s="96"/>
      <c r="C23" s="74">
        <v>4</v>
      </c>
      <c r="D23" s="74" t="s">
        <v>20</v>
      </c>
      <c r="E23" s="77" t="s">
        <v>144</v>
      </c>
      <c r="F23" s="58" t="s">
        <v>55</v>
      </c>
      <c r="G23" s="91" t="s">
        <v>180</v>
      </c>
      <c r="H23" s="60">
        <f>0.25*0.6</f>
        <v>0.15</v>
      </c>
      <c r="I23" s="63">
        <v>0</v>
      </c>
      <c r="J23" s="80" t="s">
        <v>441</v>
      </c>
      <c r="K23" s="80" t="s">
        <v>228</v>
      </c>
      <c r="L23" s="80" t="s">
        <v>433</v>
      </c>
      <c r="M23" s="162" t="s">
        <v>469</v>
      </c>
    </row>
    <row r="24" spans="2:13" ht="66" customHeight="1">
      <c r="B24" s="96"/>
      <c r="C24" s="75"/>
      <c r="D24" s="75"/>
      <c r="E24" s="78"/>
      <c r="F24" s="58" t="s">
        <v>56</v>
      </c>
      <c r="G24" s="91"/>
      <c r="H24" s="60">
        <f>0.25*0.6</f>
        <v>0.15</v>
      </c>
      <c r="I24" s="63">
        <v>0</v>
      </c>
      <c r="J24" s="81"/>
      <c r="K24" s="81"/>
      <c r="L24" s="81"/>
      <c r="M24" s="163"/>
    </row>
    <row r="25" spans="2:13" ht="84" customHeight="1">
      <c r="B25" s="96"/>
      <c r="C25" s="75"/>
      <c r="D25" s="75"/>
      <c r="E25" s="78"/>
      <c r="F25" s="58" t="s">
        <v>57</v>
      </c>
      <c r="G25" s="64" t="s">
        <v>181</v>
      </c>
      <c r="H25" s="60">
        <f>0.25*0.6</f>
        <v>0.15</v>
      </c>
      <c r="I25" s="63">
        <v>0.15</v>
      </c>
      <c r="J25" s="81"/>
      <c r="K25" s="81"/>
      <c r="L25" s="81"/>
      <c r="M25" s="162" t="s">
        <v>471</v>
      </c>
    </row>
    <row r="26" spans="2:13" ht="28.5">
      <c r="B26" s="96"/>
      <c r="C26" s="75"/>
      <c r="D26" s="75"/>
      <c r="E26" s="78"/>
      <c r="F26" s="58" t="s">
        <v>58</v>
      </c>
      <c r="G26" s="64" t="s">
        <v>182</v>
      </c>
      <c r="H26" s="60">
        <f>0.25*0.6</f>
        <v>0.15</v>
      </c>
      <c r="I26" s="63">
        <v>0.15</v>
      </c>
      <c r="J26" s="81"/>
      <c r="K26" s="81"/>
      <c r="L26" s="81"/>
      <c r="M26" s="164"/>
    </row>
    <row r="27" spans="2:13" ht="58.5" customHeight="1">
      <c r="B27" s="96"/>
      <c r="C27" s="76"/>
      <c r="D27" s="76"/>
      <c r="E27" s="79"/>
      <c r="F27" s="58" t="s">
        <v>226</v>
      </c>
      <c r="G27" s="59" t="s">
        <v>210</v>
      </c>
      <c r="H27" s="60">
        <v>0.4</v>
      </c>
      <c r="I27" s="63">
        <v>0.4</v>
      </c>
      <c r="J27" s="82"/>
      <c r="K27" s="82"/>
      <c r="L27" s="82"/>
      <c r="M27" s="163"/>
    </row>
    <row r="28" spans="2:13" ht="67.5" customHeight="1">
      <c r="B28" s="96"/>
      <c r="C28" s="74">
        <v>5</v>
      </c>
      <c r="D28" s="74" t="s">
        <v>21</v>
      </c>
      <c r="E28" s="77" t="s">
        <v>134</v>
      </c>
      <c r="F28" s="58" t="s">
        <v>59</v>
      </c>
      <c r="G28" s="59" t="s">
        <v>473</v>
      </c>
      <c r="H28" s="60">
        <f>0.5*0.6</f>
        <v>0.3</v>
      </c>
      <c r="I28" s="63">
        <v>0.3</v>
      </c>
      <c r="J28" s="80" t="s">
        <v>442</v>
      </c>
      <c r="K28" s="80" t="s">
        <v>444</v>
      </c>
      <c r="L28" s="80" t="s">
        <v>433</v>
      </c>
      <c r="M28" s="161" t="s">
        <v>472</v>
      </c>
    </row>
    <row r="29" spans="2:13" ht="88.5" customHeight="1">
      <c r="B29" s="96"/>
      <c r="C29" s="75"/>
      <c r="D29" s="75"/>
      <c r="E29" s="78"/>
      <c r="F29" s="58" t="s">
        <v>60</v>
      </c>
      <c r="G29" s="64" t="s">
        <v>183</v>
      </c>
      <c r="H29" s="60">
        <f>0.5*0.6</f>
        <v>0.3</v>
      </c>
      <c r="I29" s="63">
        <v>0</v>
      </c>
      <c r="J29" s="81"/>
      <c r="K29" s="81"/>
      <c r="L29" s="81"/>
      <c r="M29" s="161"/>
    </row>
    <row r="30" spans="2:13" ht="54" customHeight="1">
      <c r="B30" s="96"/>
      <c r="C30" s="76"/>
      <c r="D30" s="76"/>
      <c r="E30" s="79"/>
      <c r="F30" s="58" t="s">
        <v>207</v>
      </c>
      <c r="G30" s="59" t="s">
        <v>205</v>
      </c>
      <c r="H30" s="60">
        <v>0.4</v>
      </c>
      <c r="I30" s="63">
        <v>0</v>
      </c>
      <c r="J30" s="82"/>
      <c r="K30" s="82"/>
      <c r="L30" s="82"/>
      <c r="M30" s="161"/>
    </row>
    <row r="31" spans="2:13" ht="15" customHeight="1">
      <c r="B31" s="96"/>
      <c r="C31" s="74">
        <v>6</v>
      </c>
      <c r="D31" s="74" t="s">
        <v>22</v>
      </c>
      <c r="E31" s="77" t="s">
        <v>135</v>
      </c>
      <c r="F31" s="58" t="s">
        <v>61</v>
      </c>
      <c r="G31" s="88" t="s">
        <v>474</v>
      </c>
      <c r="H31" s="60">
        <f>0.25*0.6</f>
        <v>0.15</v>
      </c>
      <c r="I31" s="63">
        <v>0.15</v>
      </c>
      <c r="J31" s="80" t="s">
        <v>429</v>
      </c>
      <c r="K31" s="80" t="s">
        <v>465</v>
      </c>
      <c r="L31" s="80" t="s">
        <v>430</v>
      </c>
      <c r="M31" s="165"/>
    </row>
    <row r="32" spans="2:13" ht="28.5">
      <c r="B32" s="96"/>
      <c r="C32" s="75"/>
      <c r="D32" s="75"/>
      <c r="E32" s="78"/>
      <c r="F32" s="58" t="s">
        <v>62</v>
      </c>
      <c r="G32" s="89"/>
      <c r="H32" s="60">
        <f>0.25*0.6</f>
        <v>0.15</v>
      </c>
      <c r="I32" s="63">
        <v>0.15</v>
      </c>
      <c r="J32" s="81"/>
      <c r="K32" s="81"/>
      <c r="L32" s="81"/>
      <c r="M32" s="166"/>
    </row>
    <row r="33" spans="2:13" ht="28.5">
      <c r="B33" s="96"/>
      <c r="C33" s="75"/>
      <c r="D33" s="75"/>
      <c r="E33" s="78"/>
      <c r="F33" s="58" t="s">
        <v>63</v>
      </c>
      <c r="G33" s="89"/>
      <c r="H33" s="60">
        <f>0.25*0.6</f>
        <v>0.15</v>
      </c>
      <c r="I33" s="63">
        <v>0.15</v>
      </c>
      <c r="J33" s="81"/>
      <c r="K33" s="81"/>
      <c r="L33" s="81"/>
      <c r="M33" s="166"/>
    </row>
    <row r="34" spans="2:13" ht="56.25" customHeight="1">
      <c r="B34" s="96"/>
      <c r="C34" s="75"/>
      <c r="D34" s="75"/>
      <c r="E34" s="78"/>
      <c r="F34" s="58" t="s">
        <v>64</v>
      </c>
      <c r="G34" s="90"/>
      <c r="H34" s="60">
        <f>0.25*0.6</f>
        <v>0.15</v>
      </c>
      <c r="I34" s="63">
        <v>0.15</v>
      </c>
      <c r="J34" s="81"/>
      <c r="K34" s="81"/>
      <c r="L34" s="81"/>
      <c r="M34" s="166"/>
    </row>
    <row r="35" spans="2:13" ht="42.75">
      <c r="B35" s="96"/>
      <c r="C35" s="76"/>
      <c r="D35" s="76"/>
      <c r="E35" s="79"/>
      <c r="F35" s="58" t="s">
        <v>208</v>
      </c>
      <c r="G35" s="67" t="s">
        <v>205</v>
      </c>
      <c r="H35" s="60">
        <v>0.4</v>
      </c>
      <c r="I35" s="63">
        <v>0.4</v>
      </c>
      <c r="J35" s="82"/>
      <c r="K35" s="82"/>
      <c r="L35" s="82"/>
      <c r="M35" s="167"/>
    </row>
    <row r="36" spans="2:13" ht="30.75" customHeight="1">
      <c r="B36" s="96"/>
      <c r="C36" s="74">
        <v>7</v>
      </c>
      <c r="D36" s="84" t="s">
        <v>23</v>
      </c>
      <c r="E36" s="85" t="s">
        <v>136</v>
      </c>
      <c r="F36" s="58" t="s">
        <v>71</v>
      </c>
      <c r="G36" s="91" t="s">
        <v>230</v>
      </c>
      <c r="H36" s="63">
        <f>0.25*0.6</f>
        <v>0.15</v>
      </c>
      <c r="I36" s="63">
        <v>0</v>
      </c>
      <c r="J36" s="83" t="s">
        <v>445</v>
      </c>
      <c r="K36" s="83" t="s">
        <v>443</v>
      </c>
      <c r="L36" s="83" t="s">
        <v>433</v>
      </c>
      <c r="M36" s="161" t="s">
        <v>468</v>
      </c>
    </row>
    <row r="37" spans="2:13" ht="21.75" customHeight="1">
      <c r="B37" s="96"/>
      <c r="C37" s="75"/>
      <c r="D37" s="84"/>
      <c r="E37" s="85"/>
      <c r="F37" s="58" t="s">
        <v>72</v>
      </c>
      <c r="G37" s="91"/>
      <c r="H37" s="63">
        <f>0.25*0.6</f>
        <v>0.15</v>
      </c>
      <c r="I37" s="63">
        <v>0</v>
      </c>
      <c r="J37" s="83"/>
      <c r="K37" s="83"/>
      <c r="L37" s="83"/>
      <c r="M37" s="161"/>
    </row>
    <row r="38" spans="2:13" ht="22.5" customHeight="1">
      <c r="B38" s="96"/>
      <c r="C38" s="75"/>
      <c r="D38" s="84"/>
      <c r="E38" s="85"/>
      <c r="F38" s="58" t="s">
        <v>73</v>
      </c>
      <c r="G38" s="91"/>
      <c r="H38" s="63">
        <f>0.25*0.6</f>
        <v>0.15</v>
      </c>
      <c r="I38" s="63">
        <v>0</v>
      </c>
      <c r="J38" s="83"/>
      <c r="K38" s="83"/>
      <c r="L38" s="83"/>
      <c r="M38" s="161"/>
    </row>
    <row r="39" spans="2:13" ht="87.75" customHeight="1">
      <c r="B39" s="96"/>
      <c r="C39" s="75"/>
      <c r="D39" s="84"/>
      <c r="E39" s="85"/>
      <c r="F39" s="58" t="s">
        <v>74</v>
      </c>
      <c r="G39" s="91"/>
      <c r="H39" s="63">
        <f>0.25*0.6</f>
        <v>0.15</v>
      </c>
      <c r="I39" s="63">
        <v>0</v>
      </c>
      <c r="J39" s="83"/>
      <c r="K39" s="83"/>
      <c r="L39" s="83"/>
      <c r="M39" s="161"/>
    </row>
    <row r="40" spans="2:13" ht="49.5" customHeight="1">
      <c r="B40" s="96"/>
      <c r="C40" s="76"/>
      <c r="D40" s="84"/>
      <c r="E40" s="85"/>
      <c r="F40" s="58" t="s">
        <v>229</v>
      </c>
      <c r="G40" s="64" t="s">
        <v>205</v>
      </c>
      <c r="H40" s="63">
        <v>0.4</v>
      </c>
      <c r="I40" s="63">
        <v>0</v>
      </c>
      <c r="J40" s="83"/>
      <c r="K40" s="83"/>
      <c r="L40" s="83"/>
      <c r="M40" s="161"/>
    </row>
    <row r="41" spans="2:13" ht="48" customHeight="1">
      <c r="B41" s="96"/>
      <c r="C41" s="74">
        <v>8</v>
      </c>
      <c r="D41" s="74" t="s">
        <v>24</v>
      </c>
      <c r="E41" s="77" t="s">
        <v>136</v>
      </c>
      <c r="F41" s="58" t="s">
        <v>75</v>
      </c>
      <c r="G41" s="88" t="s">
        <v>166</v>
      </c>
      <c r="H41" s="60">
        <f>0.4*0.6</f>
        <v>0.24</v>
      </c>
      <c r="I41" s="63">
        <v>0</v>
      </c>
      <c r="J41" s="80" t="s">
        <v>450</v>
      </c>
      <c r="K41" s="80" t="s">
        <v>446</v>
      </c>
      <c r="L41" s="80" t="s">
        <v>447</v>
      </c>
      <c r="M41" s="168" t="s">
        <v>478</v>
      </c>
    </row>
    <row r="42" spans="2:13">
      <c r="B42" s="96"/>
      <c r="C42" s="75"/>
      <c r="D42" s="75"/>
      <c r="E42" s="78"/>
      <c r="F42" s="58" t="s">
        <v>76</v>
      </c>
      <c r="G42" s="89"/>
      <c r="H42" s="60">
        <f>0.3*0.6</f>
        <v>0.18</v>
      </c>
      <c r="I42" s="63">
        <v>0</v>
      </c>
      <c r="J42" s="81"/>
      <c r="K42" s="81"/>
      <c r="L42" s="81"/>
      <c r="M42" s="168"/>
    </row>
    <row r="43" spans="2:13" ht="28.5">
      <c r="B43" s="96"/>
      <c r="C43" s="75"/>
      <c r="D43" s="75"/>
      <c r="E43" s="78"/>
      <c r="F43" s="58" t="s">
        <v>77</v>
      </c>
      <c r="G43" s="90"/>
      <c r="H43" s="60">
        <f>0.3*0.6</f>
        <v>0.18</v>
      </c>
      <c r="I43" s="63">
        <v>0</v>
      </c>
      <c r="J43" s="81"/>
      <c r="K43" s="81"/>
      <c r="L43" s="81"/>
      <c r="M43" s="168"/>
    </row>
    <row r="44" spans="2:13" ht="107.25" customHeight="1">
      <c r="B44" s="96"/>
      <c r="C44" s="76"/>
      <c r="D44" s="76"/>
      <c r="E44" s="79"/>
      <c r="F44" s="58" t="s">
        <v>209</v>
      </c>
      <c r="G44" s="66" t="s">
        <v>210</v>
      </c>
      <c r="H44" s="60">
        <v>0.4</v>
      </c>
      <c r="I44" s="63">
        <v>0</v>
      </c>
      <c r="J44" s="82"/>
      <c r="K44" s="82"/>
      <c r="L44" s="82"/>
      <c r="M44" s="168"/>
    </row>
    <row r="45" spans="2:13" ht="42" customHeight="1">
      <c r="B45" s="96"/>
      <c r="C45" s="74">
        <v>9</v>
      </c>
      <c r="D45" s="86" t="s">
        <v>25</v>
      </c>
      <c r="E45" s="77" t="s">
        <v>137</v>
      </c>
      <c r="F45" s="58" t="s">
        <v>78</v>
      </c>
      <c r="G45" s="64" t="s">
        <v>167</v>
      </c>
      <c r="H45" s="60">
        <v>0.5</v>
      </c>
      <c r="I45" s="63">
        <v>0.5</v>
      </c>
      <c r="J45" s="80" t="s">
        <v>448</v>
      </c>
      <c r="K45" s="80" t="s">
        <v>231</v>
      </c>
      <c r="L45" s="80" t="s">
        <v>430</v>
      </c>
      <c r="M45" s="161" t="s">
        <v>472</v>
      </c>
    </row>
    <row r="46" spans="2:13" ht="51.75" customHeight="1">
      <c r="B46" s="96"/>
      <c r="C46" s="75"/>
      <c r="D46" s="86"/>
      <c r="E46" s="78"/>
      <c r="F46" s="58" t="s">
        <v>79</v>
      </c>
      <c r="G46" s="64" t="s">
        <v>168</v>
      </c>
      <c r="H46" s="60">
        <v>0.3</v>
      </c>
      <c r="I46" s="63">
        <v>0.3</v>
      </c>
      <c r="J46" s="81"/>
      <c r="K46" s="81"/>
      <c r="L46" s="81"/>
      <c r="M46" s="161"/>
    </row>
    <row r="47" spans="2:13" ht="30" customHeight="1">
      <c r="B47" s="96"/>
      <c r="C47" s="76"/>
      <c r="D47" s="86"/>
      <c r="E47" s="79"/>
      <c r="F47" s="58" t="s">
        <v>80</v>
      </c>
      <c r="G47" s="64" t="s">
        <v>185</v>
      </c>
      <c r="H47" s="60">
        <v>0.2</v>
      </c>
      <c r="I47" s="63">
        <v>0.2</v>
      </c>
      <c r="J47" s="82"/>
      <c r="K47" s="82"/>
      <c r="L47" s="82"/>
      <c r="M47" s="161"/>
    </row>
    <row r="48" spans="2:13" ht="43.5" customHeight="1">
      <c r="B48" s="96"/>
      <c r="C48" s="74">
        <v>10</v>
      </c>
      <c r="D48" s="74" t="s">
        <v>26</v>
      </c>
      <c r="E48" s="77" t="s">
        <v>138</v>
      </c>
      <c r="F48" s="58" t="s">
        <v>81</v>
      </c>
      <c r="G48" s="88" t="s">
        <v>186</v>
      </c>
      <c r="H48" s="60">
        <f>0.25*0.6</f>
        <v>0.15</v>
      </c>
      <c r="I48" s="63">
        <v>0.15</v>
      </c>
      <c r="J48" s="80" t="s">
        <v>429</v>
      </c>
      <c r="K48" s="80" t="s">
        <v>466</v>
      </c>
      <c r="L48" s="80" t="s">
        <v>430</v>
      </c>
      <c r="M48" s="165"/>
    </row>
    <row r="49" spans="2:13">
      <c r="B49" s="96"/>
      <c r="C49" s="75"/>
      <c r="D49" s="75"/>
      <c r="E49" s="78"/>
      <c r="F49" s="58" t="s">
        <v>82</v>
      </c>
      <c r="G49" s="89"/>
      <c r="H49" s="60">
        <f>0.25*0.6</f>
        <v>0.15</v>
      </c>
      <c r="I49" s="63">
        <v>0.15</v>
      </c>
      <c r="J49" s="81"/>
      <c r="K49" s="81"/>
      <c r="L49" s="81"/>
      <c r="M49" s="166"/>
    </row>
    <row r="50" spans="2:13">
      <c r="B50" s="96"/>
      <c r="C50" s="75"/>
      <c r="D50" s="75"/>
      <c r="E50" s="78"/>
      <c r="F50" s="58" t="s">
        <v>83</v>
      </c>
      <c r="G50" s="89"/>
      <c r="H50" s="60">
        <f>0.25*0.6</f>
        <v>0.15</v>
      </c>
      <c r="I50" s="63">
        <v>0.15</v>
      </c>
      <c r="J50" s="81"/>
      <c r="K50" s="81"/>
      <c r="L50" s="81"/>
      <c r="M50" s="166"/>
    </row>
    <row r="51" spans="2:13" ht="82.5" customHeight="1">
      <c r="B51" s="96"/>
      <c r="C51" s="75"/>
      <c r="D51" s="75"/>
      <c r="E51" s="78"/>
      <c r="F51" s="58" t="s">
        <v>84</v>
      </c>
      <c r="G51" s="90"/>
      <c r="H51" s="60">
        <f>0.25*0.6</f>
        <v>0.15</v>
      </c>
      <c r="I51" s="63">
        <v>0.15</v>
      </c>
      <c r="J51" s="81"/>
      <c r="K51" s="81"/>
      <c r="L51" s="81"/>
      <c r="M51" s="166"/>
    </row>
    <row r="52" spans="2:13" ht="78.75" customHeight="1">
      <c r="B52" s="96"/>
      <c r="C52" s="76"/>
      <c r="D52" s="76"/>
      <c r="E52" s="79"/>
      <c r="F52" s="58" t="s">
        <v>211</v>
      </c>
      <c r="G52" s="67" t="s">
        <v>205</v>
      </c>
      <c r="H52" s="60">
        <v>0.4</v>
      </c>
      <c r="I52" s="63">
        <v>0.4</v>
      </c>
      <c r="J52" s="82"/>
      <c r="K52" s="82"/>
      <c r="L52" s="82"/>
      <c r="M52" s="167"/>
    </row>
    <row r="53" spans="2:13" ht="93.75" customHeight="1">
      <c r="B53" s="96"/>
      <c r="C53" s="74">
        <v>11</v>
      </c>
      <c r="D53" s="84" t="s">
        <v>27</v>
      </c>
      <c r="E53" s="85" t="s">
        <v>139</v>
      </c>
      <c r="F53" s="58" t="s">
        <v>85</v>
      </c>
      <c r="G53" s="91" t="s">
        <v>187</v>
      </c>
      <c r="H53" s="63">
        <f>0.25*0.6</f>
        <v>0.15</v>
      </c>
      <c r="I53" s="63">
        <v>0.15</v>
      </c>
      <c r="J53" s="83" t="s">
        <v>449</v>
      </c>
      <c r="K53" s="83" t="s">
        <v>432</v>
      </c>
      <c r="L53" s="83" t="s">
        <v>430</v>
      </c>
      <c r="M53" s="161" t="s">
        <v>479</v>
      </c>
    </row>
    <row r="54" spans="2:13" ht="36.75" customHeight="1">
      <c r="B54" s="96"/>
      <c r="C54" s="75"/>
      <c r="D54" s="84"/>
      <c r="E54" s="85"/>
      <c r="F54" s="58" t="s">
        <v>86</v>
      </c>
      <c r="G54" s="91"/>
      <c r="H54" s="63">
        <f>0.25*0.6</f>
        <v>0.15</v>
      </c>
      <c r="I54" s="63">
        <v>0.15</v>
      </c>
      <c r="J54" s="83"/>
      <c r="K54" s="83"/>
      <c r="L54" s="83"/>
      <c r="M54" s="161"/>
    </row>
    <row r="55" spans="2:13" ht="39.75" customHeight="1">
      <c r="B55" s="96"/>
      <c r="C55" s="75"/>
      <c r="D55" s="84"/>
      <c r="E55" s="85"/>
      <c r="F55" s="58" t="s">
        <v>87</v>
      </c>
      <c r="G55" s="91"/>
      <c r="H55" s="63">
        <f>0.25*0.6</f>
        <v>0.15</v>
      </c>
      <c r="I55" s="63">
        <v>0.15</v>
      </c>
      <c r="J55" s="83"/>
      <c r="K55" s="83"/>
      <c r="L55" s="83"/>
      <c r="M55" s="161"/>
    </row>
    <row r="56" spans="2:13" ht="36.75" customHeight="1">
      <c r="B56" s="96"/>
      <c r="C56" s="75"/>
      <c r="D56" s="84"/>
      <c r="E56" s="85"/>
      <c r="F56" s="58" t="s">
        <v>88</v>
      </c>
      <c r="G56" s="91"/>
      <c r="H56" s="63">
        <f>0.25*0.6</f>
        <v>0.15</v>
      </c>
      <c r="I56" s="63">
        <v>0.15</v>
      </c>
      <c r="J56" s="83"/>
      <c r="K56" s="83"/>
      <c r="L56" s="83"/>
      <c r="M56" s="161"/>
    </row>
    <row r="57" spans="2:13" ht="69.75" customHeight="1">
      <c r="B57" s="96"/>
      <c r="C57" s="76"/>
      <c r="D57" s="84"/>
      <c r="E57" s="85"/>
      <c r="F57" s="58" t="s">
        <v>212</v>
      </c>
      <c r="G57" s="64" t="s">
        <v>205</v>
      </c>
      <c r="H57" s="63">
        <v>0.4</v>
      </c>
      <c r="I57" s="63">
        <f>0.05*2</f>
        <v>0.1</v>
      </c>
      <c r="J57" s="83"/>
      <c r="K57" s="83"/>
      <c r="L57" s="83"/>
      <c r="M57" s="161"/>
    </row>
    <row r="58" spans="2:13" ht="22.5" customHeight="1">
      <c r="B58" s="96"/>
      <c r="C58" s="74">
        <v>12</v>
      </c>
      <c r="D58" s="86" t="s">
        <v>28</v>
      </c>
      <c r="E58" s="77" t="s">
        <v>140</v>
      </c>
      <c r="F58" s="58" t="s">
        <v>89</v>
      </c>
      <c r="G58" s="88" t="s">
        <v>188</v>
      </c>
      <c r="H58" s="60">
        <v>0.25</v>
      </c>
      <c r="I58" s="63">
        <v>0.25</v>
      </c>
      <c r="J58" s="80" t="s">
        <v>429</v>
      </c>
      <c r="K58" s="80" t="s">
        <v>227</v>
      </c>
      <c r="L58" s="80" t="s">
        <v>430</v>
      </c>
      <c r="M58" s="165"/>
    </row>
    <row r="59" spans="2:13" ht="22.5" customHeight="1">
      <c r="B59" s="96"/>
      <c r="C59" s="75"/>
      <c r="D59" s="86"/>
      <c r="E59" s="78"/>
      <c r="F59" s="58" t="s">
        <v>90</v>
      </c>
      <c r="G59" s="89"/>
      <c r="H59" s="60">
        <v>0.25</v>
      </c>
      <c r="I59" s="63">
        <v>0.25</v>
      </c>
      <c r="J59" s="81"/>
      <c r="K59" s="81"/>
      <c r="L59" s="81"/>
      <c r="M59" s="166"/>
    </row>
    <row r="60" spans="2:13" ht="21.75" customHeight="1">
      <c r="B60" s="96"/>
      <c r="C60" s="75"/>
      <c r="D60" s="86"/>
      <c r="E60" s="78"/>
      <c r="F60" s="58" t="s">
        <v>91</v>
      </c>
      <c r="G60" s="89"/>
      <c r="H60" s="60">
        <v>0.25</v>
      </c>
      <c r="I60" s="63">
        <v>0.25</v>
      </c>
      <c r="J60" s="81"/>
      <c r="K60" s="81"/>
      <c r="L60" s="81"/>
      <c r="M60" s="166"/>
    </row>
    <row r="61" spans="2:13" ht="50.25" customHeight="1">
      <c r="B61" s="96"/>
      <c r="C61" s="76"/>
      <c r="D61" s="86"/>
      <c r="E61" s="79"/>
      <c r="F61" s="58" t="s">
        <v>92</v>
      </c>
      <c r="G61" s="90"/>
      <c r="H61" s="60">
        <v>0.25</v>
      </c>
      <c r="I61" s="63">
        <v>0.25</v>
      </c>
      <c r="J61" s="82"/>
      <c r="K61" s="82"/>
      <c r="L61" s="82"/>
      <c r="M61" s="167"/>
    </row>
    <row r="62" spans="2:13" ht="36" customHeight="1">
      <c r="B62" s="96"/>
      <c r="C62" s="74">
        <v>13</v>
      </c>
      <c r="D62" s="74" t="s">
        <v>29</v>
      </c>
      <c r="E62" s="77" t="s">
        <v>141</v>
      </c>
      <c r="F62" s="58" t="s">
        <v>93</v>
      </c>
      <c r="G62" s="88" t="s">
        <v>189</v>
      </c>
      <c r="H62" s="60">
        <f>0.25*0.6</f>
        <v>0.15</v>
      </c>
      <c r="I62" s="63">
        <v>0.15</v>
      </c>
      <c r="J62" s="80" t="s">
        <v>463</v>
      </c>
      <c r="K62" s="80" t="s">
        <v>459</v>
      </c>
      <c r="L62" s="80" t="s">
        <v>433</v>
      </c>
      <c r="M62" s="161" t="s">
        <v>470</v>
      </c>
    </row>
    <row r="63" spans="2:13" ht="33" customHeight="1">
      <c r="B63" s="96"/>
      <c r="C63" s="75"/>
      <c r="D63" s="75"/>
      <c r="E63" s="78"/>
      <c r="F63" s="58" t="s">
        <v>94</v>
      </c>
      <c r="G63" s="89"/>
      <c r="H63" s="60">
        <f>0.25*0.6</f>
        <v>0.15</v>
      </c>
      <c r="I63" s="63">
        <v>0.15</v>
      </c>
      <c r="J63" s="81"/>
      <c r="K63" s="81"/>
      <c r="L63" s="81"/>
      <c r="M63" s="161"/>
    </row>
    <row r="64" spans="2:13" ht="36" customHeight="1">
      <c r="B64" s="96"/>
      <c r="C64" s="75"/>
      <c r="D64" s="75"/>
      <c r="E64" s="78"/>
      <c r="F64" s="58" t="s">
        <v>95</v>
      </c>
      <c r="G64" s="89"/>
      <c r="H64" s="60">
        <f>0.25*0.6</f>
        <v>0.15</v>
      </c>
      <c r="I64" s="63">
        <v>0.15</v>
      </c>
      <c r="J64" s="81"/>
      <c r="K64" s="81"/>
      <c r="L64" s="81"/>
      <c r="M64" s="161"/>
    </row>
    <row r="65" spans="2:13" ht="90.75" customHeight="1">
      <c r="B65" s="96"/>
      <c r="C65" s="75"/>
      <c r="D65" s="75"/>
      <c r="E65" s="78"/>
      <c r="F65" s="58" t="s">
        <v>96</v>
      </c>
      <c r="G65" s="90"/>
      <c r="H65" s="60">
        <f>0.25*0.6</f>
        <v>0.15</v>
      </c>
      <c r="I65" s="63">
        <v>0</v>
      </c>
      <c r="J65" s="81"/>
      <c r="K65" s="81"/>
      <c r="L65" s="81"/>
      <c r="M65" s="161"/>
    </row>
    <row r="66" spans="2:13" ht="57.75" customHeight="1">
      <c r="B66" s="96"/>
      <c r="C66" s="76"/>
      <c r="D66" s="76"/>
      <c r="E66" s="79"/>
      <c r="F66" s="58" t="s">
        <v>213</v>
      </c>
      <c r="G66" s="67" t="s">
        <v>205</v>
      </c>
      <c r="H66" s="60">
        <v>0.4</v>
      </c>
      <c r="I66" s="63">
        <f>0.05*5</f>
        <v>0.25</v>
      </c>
      <c r="J66" s="82"/>
      <c r="K66" s="82"/>
      <c r="L66" s="82"/>
      <c r="M66" s="161"/>
    </row>
    <row r="67" spans="2:13" ht="51.75" customHeight="1">
      <c r="B67" s="96"/>
      <c r="C67" s="74">
        <v>14</v>
      </c>
      <c r="D67" s="74" t="s">
        <v>30</v>
      </c>
      <c r="E67" s="77" t="s">
        <v>142</v>
      </c>
      <c r="F67" s="58" t="s">
        <v>97</v>
      </c>
      <c r="G67" s="88" t="s">
        <v>190</v>
      </c>
      <c r="H67" s="60">
        <f>0.5*0.6</f>
        <v>0.3</v>
      </c>
      <c r="I67" s="63">
        <v>0.3</v>
      </c>
      <c r="J67" s="80" t="s">
        <v>454</v>
      </c>
      <c r="K67" s="80" t="s">
        <v>460</v>
      </c>
      <c r="L67" s="80" t="s">
        <v>430</v>
      </c>
      <c r="M67" s="165"/>
    </row>
    <row r="68" spans="2:13" ht="103.5" customHeight="1">
      <c r="B68" s="96"/>
      <c r="C68" s="75"/>
      <c r="D68" s="75"/>
      <c r="E68" s="78"/>
      <c r="F68" s="58" t="s">
        <v>98</v>
      </c>
      <c r="G68" s="90"/>
      <c r="H68" s="60">
        <f>0.5*0.6</f>
        <v>0.3</v>
      </c>
      <c r="I68" s="63">
        <v>0.3</v>
      </c>
      <c r="J68" s="81"/>
      <c r="K68" s="81"/>
      <c r="L68" s="81"/>
      <c r="M68" s="166"/>
    </row>
    <row r="69" spans="2:13" ht="42.75">
      <c r="B69" s="96"/>
      <c r="C69" s="76"/>
      <c r="D69" s="76"/>
      <c r="E69" s="79"/>
      <c r="F69" s="58" t="s">
        <v>214</v>
      </c>
      <c r="G69" s="67" t="s">
        <v>205</v>
      </c>
      <c r="H69" s="60">
        <v>0.4</v>
      </c>
      <c r="I69" s="63">
        <f>0.05*3</f>
        <v>0.15000000000000002</v>
      </c>
      <c r="J69" s="82"/>
      <c r="K69" s="82"/>
      <c r="L69" s="82"/>
      <c r="M69" s="167"/>
    </row>
    <row r="70" spans="2:13" ht="15" customHeight="1">
      <c r="B70" s="96"/>
      <c r="C70" s="74">
        <v>15</v>
      </c>
      <c r="D70" s="74" t="s">
        <v>31</v>
      </c>
      <c r="E70" s="77" t="s">
        <v>143</v>
      </c>
      <c r="F70" s="58" t="s">
        <v>99</v>
      </c>
      <c r="G70" s="88" t="s">
        <v>475</v>
      </c>
      <c r="H70" s="60">
        <f>0.2*0.6</f>
        <v>0.12</v>
      </c>
      <c r="I70" s="63">
        <v>0.12</v>
      </c>
      <c r="J70" s="80" t="s">
        <v>454</v>
      </c>
      <c r="K70" s="80" t="s">
        <v>444</v>
      </c>
      <c r="L70" s="80" t="s">
        <v>430</v>
      </c>
      <c r="M70" s="165"/>
    </row>
    <row r="71" spans="2:13">
      <c r="B71" s="96"/>
      <c r="C71" s="75"/>
      <c r="D71" s="75"/>
      <c r="E71" s="78"/>
      <c r="F71" s="58" t="s">
        <v>100</v>
      </c>
      <c r="G71" s="89"/>
      <c r="H71" s="60">
        <f>0.2*0.6</f>
        <v>0.12</v>
      </c>
      <c r="I71" s="63">
        <v>0.12</v>
      </c>
      <c r="J71" s="81"/>
      <c r="K71" s="81"/>
      <c r="L71" s="81"/>
      <c r="M71" s="166"/>
    </row>
    <row r="72" spans="2:13">
      <c r="B72" s="96"/>
      <c r="C72" s="75"/>
      <c r="D72" s="75"/>
      <c r="E72" s="78"/>
      <c r="F72" s="58" t="s">
        <v>101</v>
      </c>
      <c r="G72" s="89"/>
      <c r="H72" s="60">
        <f>0.2*0.6</f>
        <v>0.12</v>
      </c>
      <c r="I72" s="63">
        <v>0.12</v>
      </c>
      <c r="J72" s="81"/>
      <c r="K72" s="81"/>
      <c r="L72" s="81"/>
      <c r="M72" s="166"/>
    </row>
    <row r="73" spans="2:13">
      <c r="B73" s="96"/>
      <c r="C73" s="75"/>
      <c r="D73" s="75"/>
      <c r="E73" s="78"/>
      <c r="F73" s="58" t="s">
        <v>102</v>
      </c>
      <c r="G73" s="89"/>
      <c r="H73" s="60">
        <f>0.2*0.6</f>
        <v>0.12</v>
      </c>
      <c r="I73" s="63">
        <v>0.12</v>
      </c>
      <c r="J73" s="81"/>
      <c r="K73" s="81"/>
      <c r="L73" s="81"/>
      <c r="M73" s="166"/>
    </row>
    <row r="74" spans="2:13" ht="54" customHeight="1">
      <c r="B74" s="96"/>
      <c r="C74" s="75"/>
      <c r="D74" s="75"/>
      <c r="E74" s="78"/>
      <c r="F74" s="58" t="s">
        <v>103</v>
      </c>
      <c r="G74" s="90"/>
      <c r="H74" s="60">
        <f>0.2*0.6</f>
        <v>0.12</v>
      </c>
      <c r="I74" s="63">
        <v>0.12</v>
      </c>
      <c r="J74" s="81"/>
      <c r="K74" s="81"/>
      <c r="L74" s="81"/>
      <c r="M74" s="166"/>
    </row>
    <row r="75" spans="2:13" ht="42.75">
      <c r="B75" s="96"/>
      <c r="C75" s="76"/>
      <c r="D75" s="76"/>
      <c r="E75" s="79"/>
      <c r="F75" s="58" t="s">
        <v>215</v>
      </c>
      <c r="G75" s="67" t="s">
        <v>205</v>
      </c>
      <c r="H75" s="60">
        <v>0.4</v>
      </c>
      <c r="I75" s="63">
        <v>0.4</v>
      </c>
      <c r="J75" s="82"/>
      <c r="K75" s="82"/>
      <c r="L75" s="82"/>
      <c r="M75" s="167"/>
    </row>
    <row r="76" spans="2:13" ht="15" customHeight="1">
      <c r="B76" s="96"/>
      <c r="C76" s="74">
        <v>16</v>
      </c>
      <c r="D76" s="84" t="s">
        <v>32</v>
      </c>
      <c r="E76" s="85" t="s">
        <v>145</v>
      </c>
      <c r="F76" s="58" t="s">
        <v>65</v>
      </c>
      <c r="G76" s="91" t="s">
        <v>233</v>
      </c>
      <c r="H76" s="63">
        <f>0.2*0.6</f>
        <v>0.12</v>
      </c>
      <c r="I76" s="63">
        <v>0.12</v>
      </c>
      <c r="J76" s="83" t="s">
        <v>454</v>
      </c>
      <c r="K76" s="83" t="s">
        <v>444</v>
      </c>
      <c r="L76" s="83" t="s">
        <v>430</v>
      </c>
      <c r="M76" s="169"/>
    </row>
    <row r="77" spans="2:13">
      <c r="B77" s="96"/>
      <c r="C77" s="75"/>
      <c r="D77" s="84"/>
      <c r="E77" s="85"/>
      <c r="F77" s="58" t="s">
        <v>66</v>
      </c>
      <c r="G77" s="91"/>
      <c r="H77" s="63">
        <f>0.2*0.6</f>
        <v>0.12</v>
      </c>
      <c r="I77" s="63">
        <v>0.12</v>
      </c>
      <c r="J77" s="83"/>
      <c r="K77" s="83"/>
      <c r="L77" s="83"/>
      <c r="M77" s="169"/>
    </row>
    <row r="78" spans="2:13">
      <c r="B78" s="96"/>
      <c r="C78" s="75"/>
      <c r="D78" s="84"/>
      <c r="E78" s="85"/>
      <c r="F78" s="58" t="s">
        <v>67</v>
      </c>
      <c r="G78" s="91"/>
      <c r="H78" s="63">
        <f>0.2*0.6</f>
        <v>0.12</v>
      </c>
      <c r="I78" s="63">
        <v>0.12</v>
      </c>
      <c r="J78" s="83"/>
      <c r="K78" s="83"/>
      <c r="L78" s="83"/>
      <c r="M78" s="169"/>
    </row>
    <row r="79" spans="2:13" ht="21" customHeight="1">
      <c r="B79" s="96"/>
      <c r="C79" s="75"/>
      <c r="D79" s="84"/>
      <c r="E79" s="85"/>
      <c r="F79" s="58" t="s">
        <v>68</v>
      </c>
      <c r="G79" s="91"/>
      <c r="H79" s="63">
        <f>0.2*0.6</f>
        <v>0.12</v>
      </c>
      <c r="I79" s="63">
        <v>0.12</v>
      </c>
      <c r="J79" s="83"/>
      <c r="K79" s="83"/>
      <c r="L79" s="83"/>
      <c r="M79" s="169"/>
    </row>
    <row r="80" spans="2:13" ht="93" customHeight="1">
      <c r="B80" s="96"/>
      <c r="C80" s="75"/>
      <c r="D80" s="84"/>
      <c r="E80" s="85"/>
      <c r="F80" s="58" t="s">
        <v>69</v>
      </c>
      <c r="G80" s="91"/>
      <c r="H80" s="63">
        <f>0.2*0.6</f>
        <v>0.12</v>
      </c>
      <c r="I80" s="63">
        <v>0.12</v>
      </c>
      <c r="J80" s="83"/>
      <c r="K80" s="83"/>
      <c r="L80" s="83"/>
      <c r="M80" s="169"/>
    </row>
    <row r="81" spans="2:13" ht="42.75">
      <c r="B81" s="96"/>
      <c r="C81" s="76"/>
      <c r="D81" s="84"/>
      <c r="E81" s="85"/>
      <c r="F81" s="58" t="s">
        <v>216</v>
      </c>
      <c r="G81" s="64" t="s">
        <v>205</v>
      </c>
      <c r="H81" s="63">
        <v>0.4</v>
      </c>
      <c r="I81" s="63">
        <v>0.4</v>
      </c>
      <c r="J81" s="83"/>
      <c r="K81" s="83"/>
      <c r="L81" s="83"/>
      <c r="M81" s="169"/>
    </row>
    <row r="82" spans="2:13" ht="15" customHeight="1">
      <c r="B82" s="96"/>
      <c r="C82" s="74">
        <v>17</v>
      </c>
      <c r="D82" s="74" t="s">
        <v>33</v>
      </c>
      <c r="E82" s="77" t="s">
        <v>146</v>
      </c>
      <c r="F82" s="58" t="s">
        <v>104</v>
      </c>
      <c r="G82" s="88" t="s">
        <v>234</v>
      </c>
      <c r="H82" s="60">
        <f>0.2*0.6</f>
        <v>0.12</v>
      </c>
      <c r="I82" s="63">
        <v>0.12</v>
      </c>
      <c r="J82" s="80" t="s">
        <v>454</v>
      </c>
      <c r="K82" s="80" t="s">
        <v>444</v>
      </c>
      <c r="L82" s="80" t="s">
        <v>430</v>
      </c>
      <c r="M82" s="165"/>
    </row>
    <row r="83" spans="2:13">
      <c r="B83" s="96"/>
      <c r="C83" s="75"/>
      <c r="D83" s="75"/>
      <c r="E83" s="78"/>
      <c r="F83" s="58" t="s">
        <v>105</v>
      </c>
      <c r="G83" s="89"/>
      <c r="H83" s="60">
        <f>0.2*0.6</f>
        <v>0.12</v>
      </c>
      <c r="I83" s="63">
        <v>0.12</v>
      </c>
      <c r="J83" s="81"/>
      <c r="K83" s="81"/>
      <c r="L83" s="81"/>
      <c r="M83" s="166"/>
    </row>
    <row r="84" spans="2:13">
      <c r="B84" s="96"/>
      <c r="C84" s="75"/>
      <c r="D84" s="75"/>
      <c r="E84" s="78"/>
      <c r="F84" s="58" t="s">
        <v>106</v>
      </c>
      <c r="G84" s="89"/>
      <c r="H84" s="60">
        <f>0.2*0.6</f>
        <v>0.12</v>
      </c>
      <c r="I84" s="63">
        <v>0.12</v>
      </c>
      <c r="J84" s="81"/>
      <c r="K84" s="81"/>
      <c r="L84" s="81"/>
      <c r="M84" s="166"/>
    </row>
    <row r="85" spans="2:13">
      <c r="B85" s="96"/>
      <c r="C85" s="75"/>
      <c r="D85" s="75"/>
      <c r="E85" s="78"/>
      <c r="F85" s="58" t="s">
        <v>107</v>
      </c>
      <c r="G85" s="89"/>
      <c r="H85" s="60">
        <f>0.2*0.6</f>
        <v>0.12</v>
      </c>
      <c r="I85" s="63">
        <v>0.12</v>
      </c>
      <c r="J85" s="81"/>
      <c r="K85" s="81"/>
      <c r="L85" s="81"/>
      <c r="M85" s="166"/>
    </row>
    <row r="86" spans="2:13" ht="74.25" customHeight="1">
      <c r="B86" s="96"/>
      <c r="C86" s="75"/>
      <c r="D86" s="75"/>
      <c r="E86" s="78"/>
      <c r="F86" s="58" t="s">
        <v>108</v>
      </c>
      <c r="G86" s="90"/>
      <c r="H86" s="60">
        <f>0.2*0.6</f>
        <v>0.12</v>
      </c>
      <c r="I86" s="63">
        <v>0.12</v>
      </c>
      <c r="J86" s="81"/>
      <c r="K86" s="81"/>
      <c r="L86" s="81"/>
      <c r="M86" s="166"/>
    </row>
    <row r="87" spans="2:13" ht="42.75">
      <c r="B87" s="96"/>
      <c r="C87" s="76"/>
      <c r="D87" s="76"/>
      <c r="E87" s="79"/>
      <c r="F87" s="58" t="s">
        <v>217</v>
      </c>
      <c r="G87" s="67" t="s">
        <v>205</v>
      </c>
      <c r="H87" s="60">
        <v>0.4</v>
      </c>
      <c r="I87" s="63">
        <v>0.4</v>
      </c>
      <c r="J87" s="82"/>
      <c r="K87" s="82"/>
      <c r="L87" s="82"/>
      <c r="M87" s="167"/>
    </row>
    <row r="88" spans="2:13" ht="86.25" customHeight="1">
      <c r="B88" s="96"/>
      <c r="C88" s="74">
        <v>18</v>
      </c>
      <c r="D88" s="74" t="s">
        <v>34</v>
      </c>
      <c r="E88" s="77" t="s">
        <v>147</v>
      </c>
      <c r="F88" s="58" t="s">
        <v>109</v>
      </c>
      <c r="G88" s="88" t="s">
        <v>191</v>
      </c>
      <c r="H88" s="60">
        <f>0.5*0.6</f>
        <v>0.3</v>
      </c>
      <c r="I88" s="63">
        <v>0</v>
      </c>
      <c r="J88" s="80" t="s">
        <v>462</v>
      </c>
      <c r="K88" s="80" t="s">
        <v>461</v>
      </c>
      <c r="L88" s="80" t="s">
        <v>433</v>
      </c>
      <c r="M88" s="161" t="s">
        <v>479</v>
      </c>
    </row>
    <row r="89" spans="2:13" ht="147.75" customHeight="1">
      <c r="B89" s="96"/>
      <c r="C89" s="75"/>
      <c r="D89" s="75"/>
      <c r="E89" s="78"/>
      <c r="F89" s="58" t="s">
        <v>110</v>
      </c>
      <c r="G89" s="90"/>
      <c r="H89" s="60">
        <f>0.5*0.6</f>
        <v>0.3</v>
      </c>
      <c r="I89" s="63">
        <v>0</v>
      </c>
      <c r="J89" s="81"/>
      <c r="K89" s="81"/>
      <c r="L89" s="81"/>
      <c r="M89" s="161"/>
    </row>
    <row r="90" spans="2:13" ht="42.75">
      <c r="B90" s="96"/>
      <c r="C90" s="76"/>
      <c r="D90" s="76"/>
      <c r="E90" s="79"/>
      <c r="F90" s="58" t="s">
        <v>218</v>
      </c>
      <c r="G90" s="67" t="s">
        <v>205</v>
      </c>
      <c r="H90" s="60">
        <v>0.4</v>
      </c>
      <c r="I90" s="63">
        <v>0</v>
      </c>
      <c r="J90" s="82"/>
      <c r="K90" s="82"/>
      <c r="L90" s="82"/>
      <c r="M90" s="161"/>
    </row>
    <row r="91" spans="2:13" ht="108.75" customHeight="1">
      <c r="B91" s="96"/>
      <c r="C91" s="68">
        <v>19</v>
      </c>
      <c r="D91" s="74" t="s">
        <v>35</v>
      </c>
      <c r="E91" s="69" t="s">
        <v>148</v>
      </c>
      <c r="F91" s="58" t="s">
        <v>111</v>
      </c>
      <c r="G91" s="59" t="s">
        <v>192</v>
      </c>
      <c r="H91" s="60">
        <v>0.6</v>
      </c>
      <c r="I91" s="63">
        <v>0.6</v>
      </c>
      <c r="J91" s="80" t="s">
        <v>429</v>
      </c>
      <c r="K91" s="80" t="s">
        <v>458</v>
      </c>
      <c r="L91" s="80" t="s">
        <v>430</v>
      </c>
      <c r="M91" s="161"/>
    </row>
    <row r="92" spans="2:13" ht="42.75">
      <c r="B92" s="96"/>
      <c r="C92" s="70"/>
      <c r="D92" s="76"/>
      <c r="E92" s="71"/>
      <c r="F92" s="58" t="s">
        <v>219</v>
      </c>
      <c r="G92" s="59" t="s">
        <v>205</v>
      </c>
      <c r="H92" s="60">
        <v>0.4</v>
      </c>
      <c r="I92" s="63">
        <f>0.05*6</f>
        <v>0.30000000000000004</v>
      </c>
      <c r="J92" s="82"/>
      <c r="K92" s="82"/>
      <c r="L92" s="82"/>
      <c r="M92" s="161"/>
    </row>
    <row r="93" spans="2:13" ht="23.25" customHeight="1">
      <c r="B93" s="96"/>
      <c r="C93" s="74">
        <v>20</v>
      </c>
      <c r="D93" s="74" t="s">
        <v>36</v>
      </c>
      <c r="E93" s="77" t="s">
        <v>149</v>
      </c>
      <c r="F93" s="58" t="s">
        <v>112</v>
      </c>
      <c r="G93" s="88" t="s">
        <v>193</v>
      </c>
      <c r="H93" s="60">
        <f>0.25*0.6</f>
        <v>0.15</v>
      </c>
      <c r="I93" s="63">
        <v>0.15</v>
      </c>
      <c r="J93" s="80" t="s">
        <v>456</v>
      </c>
      <c r="K93" s="80" t="s">
        <v>457</v>
      </c>
      <c r="L93" s="80" t="s">
        <v>430</v>
      </c>
      <c r="M93" s="165"/>
    </row>
    <row r="94" spans="2:13" ht="24" customHeight="1">
      <c r="B94" s="96"/>
      <c r="C94" s="75"/>
      <c r="D94" s="75"/>
      <c r="E94" s="78"/>
      <c r="F94" s="58" t="s">
        <v>113</v>
      </c>
      <c r="G94" s="89"/>
      <c r="H94" s="60">
        <f>0.25*0.6</f>
        <v>0.15</v>
      </c>
      <c r="I94" s="63">
        <v>0.15</v>
      </c>
      <c r="J94" s="81"/>
      <c r="K94" s="81"/>
      <c r="L94" s="81"/>
      <c r="M94" s="166"/>
    </row>
    <row r="95" spans="2:13" ht="27.75" customHeight="1">
      <c r="B95" s="96"/>
      <c r="C95" s="75"/>
      <c r="D95" s="75"/>
      <c r="E95" s="78"/>
      <c r="F95" s="58" t="s">
        <v>114</v>
      </c>
      <c r="G95" s="89"/>
      <c r="H95" s="60">
        <f>0.25*0.6</f>
        <v>0.15</v>
      </c>
      <c r="I95" s="63">
        <v>0.15</v>
      </c>
      <c r="J95" s="81"/>
      <c r="K95" s="81"/>
      <c r="L95" s="81"/>
      <c r="M95" s="166"/>
    </row>
    <row r="96" spans="2:13" ht="75.75" customHeight="1">
      <c r="B96" s="96"/>
      <c r="C96" s="75"/>
      <c r="D96" s="75"/>
      <c r="E96" s="78"/>
      <c r="F96" s="58" t="s">
        <v>115</v>
      </c>
      <c r="G96" s="90"/>
      <c r="H96" s="60">
        <f>0.25*0.6</f>
        <v>0.15</v>
      </c>
      <c r="I96" s="63">
        <v>0.15</v>
      </c>
      <c r="J96" s="81"/>
      <c r="K96" s="81"/>
      <c r="L96" s="81"/>
      <c r="M96" s="166"/>
    </row>
    <row r="97" spans="2:13" ht="42.75">
      <c r="B97" s="96"/>
      <c r="C97" s="76"/>
      <c r="D97" s="76"/>
      <c r="E97" s="79"/>
      <c r="F97" s="58" t="s">
        <v>220</v>
      </c>
      <c r="G97" s="67" t="s">
        <v>205</v>
      </c>
      <c r="H97" s="60">
        <v>0.4</v>
      </c>
      <c r="I97" s="63">
        <f>0.05*3</f>
        <v>0.15000000000000002</v>
      </c>
      <c r="J97" s="82"/>
      <c r="K97" s="82"/>
      <c r="L97" s="82"/>
      <c r="M97" s="167"/>
    </row>
    <row r="98" spans="2:13" ht="57">
      <c r="B98" s="96"/>
      <c r="C98" s="56">
        <v>21</v>
      </c>
      <c r="D98" s="57" t="s">
        <v>37</v>
      </c>
      <c r="E98" s="58" t="s">
        <v>150</v>
      </c>
      <c r="F98" s="58" t="s">
        <v>116</v>
      </c>
      <c r="G98" s="59" t="s">
        <v>194</v>
      </c>
      <c r="H98" s="60">
        <v>1</v>
      </c>
      <c r="I98" s="63">
        <v>1</v>
      </c>
      <c r="J98" s="61" t="s">
        <v>430</v>
      </c>
      <c r="K98" s="61" t="s">
        <v>430</v>
      </c>
      <c r="L98" s="61" t="s">
        <v>430</v>
      </c>
      <c r="M98" s="170"/>
    </row>
    <row r="99" spans="2:13" ht="37.5" customHeight="1">
      <c r="B99" s="96"/>
      <c r="C99" s="74">
        <v>22</v>
      </c>
      <c r="D99" s="84" t="s">
        <v>38</v>
      </c>
      <c r="E99" s="85" t="s">
        <v>151</v>
      </c>
      <c r="F99" s="58" t="s">
        <v>117</v>
      </c>
      <c r="G99" s="64" t="s">
        <v>195</v>
      </c>
      <c r="H99" s="63">
        <v>0.6</v>
      </c>
      <c r="I99" s="63">
        <v>0.6</v>
      </c>
      <c r="J99" s="83" t="s">
        <v>429</v>
      </c>
      <c r="K99" s="83" t="s">
        <v>455</v>
      </c>
      <c r="L99" s="83" t="s">
        <v>430</v>
      </c>
      <c r="M99" s="171"/>
    </row>
    <row r="100" spans="2:13" ht="42.75">
      <c r="B100" s="96"/>
      <c r="C100" s="76"/>
      <c r="D100" s="84"/>
      <c r="E100" s="85"/>
      <c r="F100" s="58" t="s">
        <v>221</v>
      </c>
      <c r="G100" s="64" t="s">
        <v>205</v>
      </c>
      <c r="H100" s="63">
        <v>0.4</v>
      </c>
      <c r="I100" s="63">
        <f>0.05*5</f>
        <v>0.25</v>
      </c>
      <c r="J100" s="83"/>
      <c r="K100" s="83"/>
      <c r="L100" s="83"/>
      <c r="M100" s="172"/>
    </row>
    <row r="101" spans="2:13" ht="33.75" customHeight="1">
      <c r="B101" s="96"/>
      <c r="C101" s="74">
        <v>23</v>
      </c>
      <c r="D101" s="74" t="s">
        <v>39</v>
      </c>
      <c r="E101" s="77" t="s">
        <v>152</v>
      </c>
      <c r="F101" s="58" t="s">
        <v>118</v>
      </c>
      <c r="G101" s="88" t="s">
        <v>196</v>
      </c>
      <c r="H101" s="60">
        <f>0.25*0.6</f>
        <v>0.15</v>
      </c>
      <c r="I101" s="63">
        <v>0.15</v>
      </c>
      <c r="J101" s="80" t="s">
        <v>454</v>
      </c>
      <c r="K101" s="80" t="s">
        <v>444</v>
      </c>
      <c r="L101" s="80" t="s">
        <v>430</v>
      </c>
      <c r="M101" s="164"/>
    </row>
    <row r="102" spans="2:13" ht="30.75" customHeight="1">
      <c r="B102" s="96"/>
      <c r="C102" s="75"/>
      <c r="D102" s="75"/>
      <c r="E102" s="78"/>
      <c r="F102" s="58" t="s">
        <v>119</v>
      </c>
      <c r="G102" s="89"/>
      <c r="H102" s="60">
        <f>0.25*0.6</f>
        <v>0.15</v>
      </c>
      <c r="I102" s="63">
        <v>0.15</v>
      </c>
      <c r="J102" s="81"/>
      <c r="K102" s="81"/>
      <c r="L102" s="81"/>
      <c r="M102" s="164"/>
    </row>
    <row r="103" spans="2:13" ht="30.75" customHeight="1">
      <c r="B103" s="96"/>
      <c r="C103" s="75"/>
      <c r="D103" s="75"/>
      <c r="E103" s="78"/>
      <c r="F103" s="58" t="s">
        <v>120</v>
      </c>
      <c r="G103" s="89"/>
      <c r="H103" s="60">
        <f>0.25*0.6</f>
        <v>0.15</v>
      </c>
      <c r="I103" s="63">
        <v>0.15</v>
      </c>
      <c r="J103" s="81"/>
      <c r="K103" s="81"/>
      <c r="L103" s="81"/>
      <c r="M103" s="164"/>
    </row>
    <row r="104" spans="2:13" ht="72" customHeight="1">
      <c r="B104" s="96"/>
      <c r="C104" s="75"/>
      <c r="D104" s="75"/>
      <c r="E104" s="78"/>
      <c r="F104" s="58" t="s">
        <v>121</v>
      </c>
      <c r="G104" s="90"/>
      <c r="H104" s="60">
        <f>0.25*0.6</f>
        <v>0.15</v>
      </c>
      <c r="I104" s="63">
        <v>0.15</v>
      </c>
      <c r="J104" s="81"/>
      <c r="K104" s="81"/>
      <c r="L104" s="81"/>
      <c r="M104" s="164"/>
    </row>
    <row r="105" spans="2:13" ht="59.25" customHeight="1">
      <c r="B105" s="96"/>
      <c r="C105" s="76"/>
      <c r="D105" s="76"/>
      <c r="E105" s="79"/>
      <c r="F105" s="58" t="s">
        <v>222</v>
      </c>
      <c r="G105" s="67" t="s">
        <v>205</v>
      </c>
      <c r="H105" s="60">
        <v>0.4</v>
      </c>
      <c r="I105" s="63">
        <v>0.4</v>
      </c>
      <c r="J105" s="82"/>
      <c r="K105" s="82"/>
      <c r="L105" s="82"/>
      <c r="M105" s="163"/>
    </row>
    <row r="106" spans="2:13" ht="26.25" customHeight="1">
      <c r="B106" s="96"/>
      <c r="C106" s="74">
        <v>24</v>
      </c>
      <c r="D106" s="74" t="s">
        <v>40</v>
      </c>
      <c r="E106" s="77" t="s">
        <v>153</v>
      </c>
      <c r="F106" s="58" t="s">
        <v>2</v>
      </c>
      <c r="G106" s="88" t="s">
        <v>197</v>
      </c>
      <c r="H106" s="60">
        <f>0.2*0.6</f>
        <v>0.12</v>
      </c>
      <c r="I106" s="63">
        <v>0</v>
      </c>
      <c r="J106" s="80" t="s">
        <v>451</v>
      </c>
      <c r="K106" s="80" t="s">
        <v>452</v>
      </c>
      <c r="L106" s="80" t="s">
        <v>453</v>
      </c>
      <c r="M106" s="161" t="s">
        <v>480</v>
      </c>
    </row>
    <row r="107" spans="2:13" ht="34.5" customHeight="1">
      <c r="B107" s="96"/>
      <c r="C107" s="75"/>
      <c r="D107" s="75"/>
      <c r="E107" s="78"/>
      <c r="F107" s="58" t="s">
        <v>122</v>
      </c>
      <c r="G107" s="89"/>
      <c r="H107" s="60">
        <f>0.2*0.6</f>
        <v>0.12</v>
      </c>
      <c r="I107" s="63">
        <v>0</v>
      </c>
      <c r="J107" s="81"/>
      <c r="K107" s="81"/>
      <c r="L107" s="81"/>
      <c r="M107" s="161"/>
    </row>
    <row r="108" spans="2:13" ht="33" customHeight="1">
      <c r="B108" s="96"/>
      <c r="C108" s="75"/>
      <c r="D108" s="75"/>
      <c r="E108" s="78"/>
      <c r="F108" s="58" t="s">
        <v>123</v>
      </c>
      <c r="G108" s="89"/>
      <c r="H108" s="60">
        <f>0.2*0.6</f>
        <v>0.12</v>
      </c>
      <c r="I108" s="63">
        <v>0</v>
      </c>
      <c r="J108" s="81"/>
      <c r="K108" s="81"/>
      <c r="L108" s="81"/>
      <c r="M108" s="161"/>
    </row>
    <row r="109" spans="2:13" ht="64.5" customHeight="1">
      <c r="B109" s="96"/>
      <c r="C109" s="75"/>
      <c r="D109" s="75"/>
      <c r="E109" s="78"/>
      <c r="F109" s="58" t="s">
        <v>1</v>
      </c>
      <c r="G109" s="90"/>
      <c r="H109" s="60">
        <f>0.4*0.6</f>
        <v>0.24</v>
      </c>
      <c r="I109" s="63">
        <v>0</v>
      </c>
      <c r="J109" s="81"/>
      <c r="K109" s="81"/>
      <c r="L109" s="81"/>
      <c r="M109" s="161"/>
    </row>
    <row r="110" spans="2:13" ht="72.75" customHeight="1">
      <c r="B110" s="96"/>
      <c r="C110" s="76"/>
      <c r="D110" s="76"/>
      <c r="E110" s="79"/>
      <c r="F110" s="58" t="s">
        <v>223</v>
      </c>
      <c r="G110" s="67" t="s">
        <v>205</v>
      </c>
      <c r="H110" s="60">
        <v>0.4</v>
      </c>
      <c r="I110" s="63">
        <v>0</v>
      </c>
      <c r="J110" s="82"/>
      <c r="K110" s="82"/>
      <c r="L110" s="82"/>
      <c r="M110" s="161"/>
    </row>
    <row r="111" spans="2:13" ht="75" customHeight="1">
      <c r="B111" s="96"/>
      <c r="C111" s="74">
        <v>25</v>
      </c>
      <c r="D111" s="74" t="s">
        <v>41</v>
      </c>
      <c r="E111" s="77" t="s">
        <v>154</v>
      </c>
      <c r="F111" s="58" t="s">
        <v>124</v>
      </c>
      <c r="G111" s="59" t="s">
        <v>198</v>
      </c>
      <c r="H111" s="60">
        <v>0.6</v>
      </c>
      <c r="I111" s="63">
        <v>0.6</v>
      </c>
      <c r="J111" s="80" t="s">
        <v>429</v>
      </c>
      <c r="K111" s="80" t="s">
        <v>435</v>
      </c>
      <c r="L111" s="80" t="s">
        <v>430</v>
      </c>
      <c r="M111" s="165"/>
    </row>
    <row r="112" spans="2:13" ht="28.5">
      <c r="B112" s="96"/>
      <c r="C112" s="76"/>
      <c r="D112" s="76"/>
      <c r="E112" s="79"/>
      <c r="F112" s="58" t="s">
        <v>224</v>
      </c>
      <c r="G112" s="59" t="s">
        <v>210</v>
      </c>
      <c r="H112" s="60">
        <v>0.4</v>
      </c>
      <c r="I112" s="63">
        <v>0.4</v>
      </c>
      <c r="J112" s="82"/>
      <c r="K112" s="82"/>
      <c r="L112" s="82"/>
      <c r="M112" s="167"/>
    </row>
    <row r="113" spans="2:14" ht="87.75" customHeight="1">
      <c r="B113" s="96"/>
      <c r="C113" s="56">
        <v>26</v>
      </c>
      <c r="D113" s="57" t="s">
        <v>42</v>
      </c>
      <c r="E113" s="58" t="s">
        <v>184</v>
      </c>
      <c r="F113" s="58" t="s">
        <v>70</v>
      </c>
      <c r="G113" s="59" t="s">
        <v>199</v>
      </c>
      <c r="H113" s="60">
        <v>1</v>
      </c>
      <c r="I113" s="63">
        <v>0</v>
      </c>
      <c r="J113" s="61" t="s">
        <v>434</v>
      </c>
      <c r="K113" s="61" t="s">
        <v>231</v>
      </c>
      <c r="L113" s="61" t="s">
        <v>433</v>
      </c>
      <c r="M113" s="173" t="s">
        <v>481</v>
      </c>
      <c r="N113" s="153"/>
    </row>
    <row r="114" spans="2:14" ht="33" customHeight="1">
      <c r="B114" s="96"/>
      <c r="C114" s="74">
        <v>27</v>
      </c>
      <c r="D114" s="74" t="s">
        <v>43</v>
      </c>
      <c r="E114" s="77" t="s">
        <v>155</v>
      </c>
      <c r="F114" s="58" t="s">
        <v>125</v>
      </c>
      <c r="G114" s="88" t="s">
        <v>200</v>
      </c>
      <c r="H114" s="60">
        <f>0.25*0.6</f>
        <v>0.15</v>
      </c>
      <c r="I114" s="63">
        <v>0.15</v>
      </c>
      <c r="J114" s="80" t="s">
        <v>431</v>
      </c>
      <c r="K114" s="80" t="s">
        <v>432</v>
      </c>
      <c r="L114" s="80" t="s">
        <v>433</v>
      </c>
      <c r="M114" s="161" t="s">
        <v>479</v>
      </c>
      <c r="N114" s="153"/>
    </row>
    <row r="115" spans="2:14" ht="33" customHeight="1">
      <c r="B115" s="96"/>
      <c r="C115" s="75"/>
      <c r="D115" s="75"/>
      <c r="E115" s="78"/>
      <c r="F115" s="58" t="s">
        <v>126</v>
      </c>
      <c r="G115" s="89"/>
      <c r="H115" s="60">
        <f>0.5*0.6</f>
        <v>0.3</v>
      </c>
      <c r="I115" s="63">
        <v>0.3</v>
      </c>
      <c r="J115" s="81"/>
      <c r="K115" s="81"/>
      <c r="L115" s="81"/>
      <c r="M115" s="161"/>
      <c r="N115" s="153"/>
    </row>
    <row r="116" spans="2:14" ht="53.25" customHeight="1">
      <c r="B116" s="96"/>
      <c r="C116" s="75"/>
      <c r="D116" s="75"/>
      <c r="E116" s="78"/>
      <c r="F116" s="58" t="s">
        <v>127</v>
      </c>
      <c r="G116" s="90"/>
      <c r="H116" s="60">
        <f>0.25*0.6</f>
        <v>0.15</v>
      </c>
      <c r="I116" s="63">
        <v>0</v>
      </c>
      <c r="J116" s="81"/>
      <c r="K116" s="81"/>
      <c r="L116" s="81"/>
      <c r="M116" s="161"/>
    </row>
    <row r="117" spans="2:14" ht="53.25" customHeight="1">
      <c r="B117" s="96"/>
      <c r="C117" s="76"/>
      <c r="D117" s="76"/>
      <c r="E117" s="79"/>
      <c r="F117" s="58" t="s">
        <v>225</v>
      </c>
      <c r="G117" s="67" t="s">
        <v>205</v>
      </c>
      <c r="H117" s="60">
        <v>0.4</v>
      </c>
      <c r="I117" s="63">
        <f>0.05*2</f>
        <v>0.1</v>
      </c>
      <c r="J117" s="82"/>
      <c r="K117" s="82"/>
      <c r="L117" s="82"/>
      <c r="M117" s="161"/>
    </row>
    <row r="118" spans="2:14" ht="57">
      <c r="B118" s="96"/>
      <c r="C118" s="56">
        <v>28</v>
      </c>
      <c r="D118" s="57" t="s">
        <v>44</v>
      </c>
      <c r="E118" s="58" t="s">
        <v>156</v>
      </c>
      <c r="F118" s="58" t="s">
        <v>128</v>
      </c>
      <c r="G118" s="59" t="s">
        <v>201</v>
      </c>
      <c r="H118" s="60">
        <v>1</v>
      </c>
      <c r="I118" s="63">
        <v>1</v>
      </c>
      <c r="J118" s="61" t="s">
        <v>429</v>
      </c>
      <c r="K118" s="61" t="s">
        <v>227</v>
      </c>
      <c r="L118" s="61"/>
      <c r="M118" s="170"/>
    </row>
    <row r="119" spans="2:14" ht="82.5" customHeight="1">
      <c r="B119" s="97"/>
      <c r="C119" s="56">
        <v>29</v>
      </c>
      <c r="D119" s="57" t="s">
        <v>45</v>
      </c>
      <c r="E119" s="58" t="s">
        <v>157</v>
      </c>
      <c r="F119" s="58" t="s">
        <v>129</v>
      </c>
      <c r="G119" s="64" t="s">
        <v>202</v>
      </c>
      <c r="H119" s="63">
        <v>1</v>
      </c>
      <c r="I119" s="63">
        <v>1</v>
      </c>
      <c r="J119" s="49" t="s">
        <v>429</v>
      </c>
      <c r="K119" s="49" t="s">
        <v>227</v>
      </c>
      <c r="L119" s="49"/>
      <c r="M119" s="170"/>
    </row>
    <row r="120" spans="2:14">
      <c r="B120" s="87" t="s">
        <v>0</v>
      </c>
      <c r="C120" s="87"/>
      <c r="D120" s="87"/>
      <c r="E120" s="87"/>
      <c r="F120" s="87"/>
      <c r="G120" s="87"/>
      <c r="H120" s="87"/>
      <c r="I120" s="63">
        <f>SUM(I9:I119)</f>
        <v>19.699999999999996</v>
      </c>
      <c r="J120" s="49"/>
      <c r="K120" s="49"/>
      <c r="L120" s="49"/>
    </row>
    <row r="122" spans="2:14">
      <c r="H122" s="51" t="s">
        <v>425</v>
      </c>
      <c r="I122" s="51">
        <f>(I120/30)*10</f>
        <v>6.5666666666666647</v>
      </c>
    </row>
  </sheetData>
  <mergeCells count="200">
    <mergeCell ref="M114:M117"/>
    <mergeCell ref="M25:M27"/>
    <mergeCell ref="M93:M97"/>
    <mergeCell ref="M111:M112"/>
    <mergeCell ref="M23:M24"/>
    <mergeCell ref="M58:M61"/>
    <mergeCell ref="M48:M52"/>
    <mergeCell ref="M31:M35"/>
    <mergeCell ref="M67:M69"/>
    <mergeCell ref="M70:M75"/>
    <mergeCell ref="M76:M81"/>
    <mergeCell ref="M82:M87"/>
    <mergeCell ref="M101:M105"/>
    <mergeCell ref="M41:M44"/>
    <mergeCell ref="M45:M47"/>
    <mergeCell ref="M53:M57"/>
    <mergeCell ref="M62:M66"/>
    <mergeCell ref="M88:M90"/>
    <mergeCell ref="M91:M92"/>
    <mergeCell ref="M106:M110"/>
    <mergeCell ref="M12:M13"/>
    <mergeCell ref="M14:M17"/>
    <mergeCell ref="M18:M22"/>
    <mergeCell ref="M28:M30"/>
    <mergeCell ref="M36:M40"/>
    <mergeCell ref="J88:J90"/>
    <mergeCell ref="L88:L90"/>
    <mergeCell ref="L62:L66"/>
    <mergeCell ref="J67:J69"/>
    <mergeCell ref="L67:L69"/>
    <mergeCell ref="J70:J75"/>
    <mergeCell ref="L70:L75"/>
    <mergeCell ref="J76:J81"/>
    <mergeCell ref="L76:L81"/>
    <mergeCell ref="J82:J87"/>
    <mergeCell ref="L82:L87"/>
    <mergeCell ref="K58:K61"/>
    <mergeCell ref="L101:L105"/>
    <mergeCell ref="J99:J100"/>
    <mergeCell ref="K99:K100"/>
    <mergeCell ref="L99:L100"/>
    <mergeCell ref="J93:J97"/>
    <mergeCell ref="K93:K97"/>
    <mergeCell ref="L93:L97"/>
    <mergeCell ref="J91:J92"/>
    <mergeCell ref="L91:L92"/>
    <mergeCell ref="L114:L117"/>
    <mergeCell ref="J111:J112"/>
    <mergeCell ref="L111:L112"/>
    <mergeCell ref="J106:J110"/>
    <mergeCell ref="L106:L110"/>
    <mergeCell ref="J12:J13"/>
    <mergeCell ref="L12:L13"/>
    <mergeCell ref="J14:J17"/>
    <mergeCell ref="L14:L17"/>
    <mergeCell ref="J18:J22"/>
    <mergeCell ref="L18:L22"/>
    <mergeCell ref="J23:J27"/>
    <mergeCell ref="L23:L27"/>
    <mergeCell ref="K45:K47"/>
    <mergeCell ref="L28:L30"/>
    <mergeCell ref="L31:L35"/>
    <mergeCell ref="L36:L40"/>
    <mergeCell ref="L41:L44"/>
    <mergeCell ref="L45:L47"/>
    <mergeCell ref="L48:L52"/>
    <mergeCell ref="J53:J57"/>
    <mergeCell ref="L53:L57"/>
    <mergeCell ref="J58:J61"/>
    <mergeCell ref="L58:L61"/>
    <mergeCell ref="G53:G56"/>
    <mergeCell ref="G76:G80"/>
    <mergeCell ref="G82:G86"/>
    <mergeCell ref="K18:K22"/>
    <mergeCell ref="K23:K27"/>
    <mergeCell ref="E53:E57"/>
    <mergeCell ref="K28:K30"/>
    <mergeCell ref="K31:K35"/>
    <mergeCell ref="K36:K40"/>
    <mergeCell ref="K41:K44"/>
    <mergeCell ref="K48:K52"/>
    <mergeCell ref="K53:K57"/>
    <mergeCell ref="K62:K66"/>
    <mergeCell ref="K67:K69"/>
    <mergeCell ref="K70:K75"/>
    <mergeCell ref="J28:J30"/>
    <mergeCell ref="J31:J35"/>
    <mergeCell ref="J36:J40"/>
    <mergeCell ref="J41:J44"/>
    <mergeCell ref="J45:J47"/>
    <mergeCell ref="J48:J52"/>
    <mergeCell ref="J62:J66"/>
    <mergeCell ref="D7:L7"/>
    <mergeCell ref="C9:C11"/>
    <mergeCell ref="D9:D11"/>
    <mergeCell ref="H9:H11"/>
    <mergeCell ref="K9:K11"/>
    <mergeCell ref="D12:D13"/>
    <mergeCell ref="K12:K13"/>
    <mergeCell ref="D14:D17"/>
    <mergeCell ref="E14:E17"/>
    <mergeCell ref="E12:E13"/>
    <mergeCell ref="K14:K17"/>
    <mergeCell ref="C12:C13"/>
    <mergeCell ref="C14:C16"/>
    <mergeCell ref="J9:J11"/>
    <mergeCell ref="L9:L11"/>
    <mergeCell ref="C23:C27"/>
    <mergeCell ref="C18:C22"/>
    <mergeCell ref="G67:G68"/>
    <mergeCell ref="D18:D22"/>
    <mergeCell ref="D23:D27"/>
    <mergeCell ref="E23:E27"/>
    <mergeCell ref="D31:D35"/>
    <mergeCell ref="E31:E35"/>
    <mergeCell ref="B8:B119"/>
    <mergeCell ref="E18:E22"/>
    <mergeCell ref="C28:C30"/>
    <mergeCell ref="D28:D30"/>
    <mergeCell ref="E28:E30"/>
    <mergeCell ref="G18:G19"/>
    <mergeCell ref="G23:G24"/>
    <mergeCell ref="C70:C75"/>
    <mergeCell ref="D70:D75"/>
    <mergeCell ref="E70:E75"/>
    <mergeCell ref="D93:D97"/>
    <mergeCell ref="E93:E97"/>
    <mergeCell ref="D45:D47"/>
    <mergeCell ref="C41:C44"/>
    <mergeCell ref="C53:C57"/>
    <mergeCell ref="D53:D57"/>
    <mergeCell ref="B120:H120"/>
    <mergeCell ref="G41:G43"/>
    <mergeCell ref="G48:G51"/>
    <mergeCell ref="G101:G104"/>
    <mergeCell ref="G31:G34"/>
    <mergeCell ref="G88:G89"/>
    <mergeCell ref="G93:G96"/>
    <mergeCell ref="G114:G116"/>
    <mergeCell ref="G106:G109"/>
    <mergeCell ref="G70:G74"/>
    <mergeCell ref="C31:C35"/>
    <mergeCell ref="D36:D40"/>
    <mergeCell ref="E36:E40"/>
    <mergeCell ref="D41:D44"/>
    <mergeCell ref="E41:E44"/>
    <mergeCell ref="C48:C52"/>
    <mergeCell ref="D48:D52"/>
    <mergeCell ref="E48:E52"/>
    <mergeCell ref="C45:C47"/>
    <mergeCell ref="C36:C40"/>
    <mergeCell ref="G36:G39"/>
    <mergeCell ref="G58:G61"/>
    <mergeCell ref="G62:G65"/>
    <mergeCell ref="C58:C61"/>
    <mergeCell ref="C62:C66"/>
    <mergeCell ref="D62:D66"/>
    <mergeCell ref="E62:E66"/>
    <mergeCell ref="E45:E47"/>
    <mergeCell ref="E58:E61"/>
    <mergeCell ref="C99:C100"/>
    <mergeCell ref="D99:D100"/>
    <mergeCell ref="E99:E100"/>
    <mergeCell ref="C76:C81"/>
    <mergeCell ref="C88:C90"/>
    <mergeCell ref="D88:D90"/>
    <mergeCell ref="E88:E90"/>
    <mergeCell ref="C67:C69"/>
    <mergeCell ref="D67:D69"/>
    <mergeCell ref="E67:E69"/>
    <mergeCell ref="D76:D81"/>
    <mergeCell ref="E76:E81"/>
    <mergeCell ref="C82:C87"/>
    <mergeCell ref="D82:D87"/>
    <mergeCell ref="E82:E87"/>
    <mergeCell ref="D58:D61"/>
    <mergeCell ref="C101:C105"/>
    <mergeCell ref="D101:D105"/>
    <mergeCell ref="E101:E105"/>
    <mergeCell ref="C93:C97"/>
    <mergeCell ref="K101:K105"/>
    <mergeCell ref="K106:K110"/>
    <mergeCell ref="K111:K112"/>
    <mergeCell ref="K114:K117"/>
    <mergeCell ref="K76:K81"/>
    <mergeCell ref="K82:K87"/>
    <mergeCell ref="K88:K90"/>
    <mergeCell ref="K91:K92"/>
    <mergeCell ref="C114:C117"/>
    <mergeCell ref="D114:D117"/>
    <mergeCell ref="E114:E117"/>
    <mergeCell ref="C106:C110"/>
    <mergeCell ref="D106:D110"/>
    <mergeCell ref="E106:E110"/>
    <mergeCell ref="C111:C112"/>
    <mergeCell ref="D111:D112"/>
    <mergeCell ref="E111:E112"/>
    <mergeCell ref="D91:D92"/>
    <mergeCell ref="J114:J117"/>
    <mergeCell ref="J101:J105"/>
  </mergeCells>
  <phoneticPr fontId="6" type="noConversion"/>
  <pageMargins left="0" right="0" top="0" bottom="0" header="0" footer="0"/>
  <pageSetup scale="60" orientation="landscape" horizontalDpi="300" verticalDpi="300" r:id="rId1"/>
  <rowBreaks count="5" manualBreakCount="5">
    <brk id="22" min="1" max="12" man="1"/>
    <brk id="40" min="1" max="12" man="1"/>
    <brk id="57" min="1" max="12" man="1"/>
    <brk id="81" min="1" max="12" man="1"/>
    <brk id="100" min="1" max="12" man="1"/>
  </rowBreaks>
</worksheet>
</file>

<file path=xl/worksheets/sheet2.xml><?xml version="1.0" encoding="utf-8"?>
<worksheet xmlns="http://schemas.openxmlformats.org/spreadsheetml/2006/main" xmlns:r="http://schemas.openxmlformats.org/officeDocument/2006/relationships">
  <dimension ref="B3:H14"/>
  <sheetViews>
    <sheetView topLeftCell="A4" zoomScale="110" zoomScaleNormal="110" workbookViewId="0">
      <selection activeCell="F13" sqref="F13"/>
    </sheetView>
  </sheetViews>
  <sheetFormatPr baseColWidth="10" defaultRowHeight="15"/>
  <cols>
    <col min="2" max="2" width="13.28515625" customWidth="1"/>
    <col min="3" max="3" width="12.85546875" customWidth="1"/>
    <col min="5" max="5" width="13.5703125" customWidth="1"/>
    <col min="6" max="6" width="33.85546875" customWidth="1"/>
    <col min="7" max="8" width="11.42578125" style="1"/>
  </cols>
  <sheetData>
    <row r="3" spans="2:8" ht="26.25" customHeight="1">
      <c r="B3" s="17" t="s">
        <v>6</v>
      </c>
      <c r="C3" s="16" t="s">
        <v>5</v>
      </c>
      <c r="D3" s="16" t="s">
        <v>158</v>
      </c>
      <c r="E3" s="15" t="s">
        <v>4</v>
      </c>
      <c r="F3" s="15" t="s">
        <v>248</v>
      </c>
      <c r="G3" s="8" t="s">
        <v>3</v>
      </c>
      <c r="H3" s="8" t="s">
        <v>232</v>
      </c>
    </row>
    <row r="4" spans="2:8" ht="45.75" customHeight="1">
      <c r="B4" s="103" t="s">
        <v>247</v>
      </c>
      <c r="C4" s="104" t="s">
        <v>246</v>
      </c>
      <c r="D4" s="105" t="s">
        <v>245</v>
      </c>
      <c r="E4" s="112" t="s">
        <v>244</v>
      </c>
      <c r="F4" s="112" t="s">
        <v>243</v>
      </c>
      <c r="G4" s="102">
        <v>0.6</v>
      </c>
      <c r="H4" s="102">
        <f>SUM(G4:G7)</f>
        <v>1</v>
      </c>
    </row>
    <row r="5" spans="2:8">
      <c r="B5" s="103"/>
      <c r="C5" s="104"/>
      <c r="D5" s="105"/>
      <c r="E5" s="112"/>
      <c r="F5" s="112"/>
      <c r="G5" s="102"/>
      <c r="H5" s="102"/>
    </row>
    <row r="6" spans="2:8">
      <c r="B6" s="103"/>
      <c r="C6" s="104"/>
      <c r="D6" s="105"/>
      <c r="E6" s="112"/>
      <c r="F6" s="112"/>
      <c r="G6" s="102"/>
      <c r="H6" s="102"/>
    </row>
    <row r="7" spans="2:8" ht="38.25">
      <c r="B7" s="103"/>
      <c r="C7" s="104"/>
      <c r="D7" s="105"/>
      <c r="E7" s="14" t="s">
        <v>242</v>
      </c>
      <c r="F7" s="14" t="s">
        <v>235</v>
      </c>
      <c r="G7" s="13">
        <v>0.4</v>
      </c>
      <c r="H7" s="102"/>
    </row>
    <row r="8" spans="2:8" ht="15" customHeight="1">
      <c r="B8" s="103"/>
      <c r="C8" s="104" t="s">
        <v>241</v>
      </c>
      <c r="D8" s="105"/>
      <c r="E8" s="112" t="s">
        <v>240</v>
      </c>
      <c r="F8" s="106" t="s">
        <v>239</v>
      </c>
      <c r="G8" s="102">
        <f>0.3*0.6</f>
        <v>0.18</v>
      </c>
      <c r="H8" s="109">
        <f>SUM(G8:G13)</f>
        <v>1</v>
      </c>
    </row>
    <row r="9" spans="2:8">
      <c r="B9" s="103"/>
      <c r="C9" s="104"/>
      <c r="D9" s="105"/>
      <c r="E9" s="112"/>
      <c r="F9" s="107"/>
      <c r="G9" s="102"/>
      <c r="H9" s="110"/>
    </row>
    <row r="10" spans="2:8">
      <c r="B10" s="103"/>
      <c r="C10" s="104"/>
      <c r="D10" s="105"/>
      <c r="E10" s="14" t="s">
        <v>238</v>
      </c>
      <c r="F10" s="107"/>
      <c r="G10" s="13">
        <f>0.3*0.6</f>
        <v>0.18</v>
      </c>
      <c r="H10" s="110"/>
    </row>
    <row r="11" spans="2:8">
      <c r="B11" s="103"/>
      <c r="C11" s="104"/>
      <c r="D11" s="105"/>
      <c r="E11" s="112" t="s">
        <v>237</v>
      </c>
      <c r="F11" s="107"/>
      <c r="G11" s="102">
        <f>0.4*0.6</f>
        <v>0.24</v>
      </c>
      <c r="H11" s="110"/>
    </row>
    <row r="12" spans="2:8" ht="30.75" customHeight="1">
      <c r="B12" s="103"/>
      <c r="C12" s="104"/>
      <c r="D12" s="105"/>
      <c r="E12" s="112"/>
      <c r="F12" s="108"/>
      <c r="G12" s="102"/>
      <c r="H12" s="110"/>
    </row>
    <row r="13" spans="2:8" ht="39">
      <c r="B13" s="103"/>
      <c r="C13" s="104"/>
      <c r="D13" s="105"/>
      <c r="E13" s="12" t="s">
        <v>236</v>
      </c>
      <c r="F13" s="11" t="s">
        <v>235</v>
      </c>
      <c r="G13" s="10">
        <v>0.4</v>
      </c>
      <c r="H13" s="111"/>
    </row>
    <row r="14" spans="2:8">
      <c r="F14" s="2"/>
    </row>
  </sheetData>
  <mergeCells count="14">
    <mergeCell ref="H4:H7"/>
    <mergeCell ref="B4:B13"/>
    <mergeCell ref="C8:C13"/>
    <mergeCell ref="D4:D13"/>
    <mergeCell ref="F8:F12"/>
    <mergeCell ref="H8:H13"/>
    <mergeCell ref="E4:E6"/>
    <mergeCell ref="E8:E9"/>
    <mergeCell ref="E11:E12"/>
    <mergeCell ref="C4:C7"/>
    <mergeCell ref="G8:G9"/>
    <mergeCell ref="G11:G12"/>
    <mergeCell ref="G4:G6"/>
    <mergeCell ref="F4:F6"/>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dimension ref="B1:H27"/>
  <sheetViews>
    <sheetView topLeftCell="A13" workbookViewId="0">
      <selection activeCell="F18" sqref="F18:F21"/>
    </sheetView>
  </sheetViews>
  <sheetFormatPr baseColWidth="10" defaultRowHeight="15"/>
  <cols>
    <col min="3" max="3" width="22.42578125" style="2" customWidth="1"/>
    <col min="5" max="5" width="23" style="2" customWidth="1"/>
    <col min="6" max="6" width="40.5703125" style="2" customWidth="1"/>
  </cols>
  <sheetData>
    <row r="1" spans="2:8" ht="15.75" thickBot="1"/>
    <row r="2" spans="2:8" ht="15.75" thickBot="1">
      <c r="B2" s="18" t="s">
        <v>6</v>
      </c>
      <c r="C2" s="9" t="s">
        <v>5</v>
      </c>
      <c r="D2" s="7" t="s">
        <v>250</v>
      </c>
      <c r="E2" s="19" t="s">
        <v>7</v>
      </c>
      <c r="F2" s="19" t="s">
        <v>251</v>
      </c>
      <c r="G2" s="7" t="s">
        <v>8</v>
      </c>
      <c r="H2" s="7" t="s">
        <v>232</v>
      </c>
    </row>
    <row r="3" spans="2:8" ht="39.75" customHeight="1">
      <c r="B3" s="113" t="s">
        <v>252</v>
      </c>
      <c r="C3" s="20" t="s">
        <v>253</v>
      </c>
      <c r="D3" s="116" t="s">
        <v>254</v>
      </c>
      <c r="E3" s="21" t="s">
        <v>255</v>
      </c>
      <c r="F3" s="22" t="s">
        <v>256</v>
      </c>
      <c r="G3" s="23">
        <v>1</v>
      </c>
      <c r="H3" s="24">
        <v>1</v>
      </c>
    </row>
    <row r="4" spans="2:8" ht="15.75" customHeight="1">
      <c r="B4" s="114"/>
      <c r="C4" s="118" t="s">
        <v>257</v>
      </c>
      <c r="D4" s="105"/>
      <c r="E4" s="14" t="s">
        <v>258</v>
      </c>
      <c r="F4" s="112" t="s">
        <v>259</v>
      </c>
      <c r="G4" s="25">
        <f>0.2*0.6</f>
        <v>0.12</v>
      </c>
      <c r="H4" s="119">
        <f>SUM(G4:G9)</f>
        <v>1</v>
      </c>
    </row>
    <row r="5" spans="2:8" ht="24" customHeight="1">
      <c r="B5" s="114"/>
      <c r="C5" s="118"/>
      <c r="D5" s="105"/>
      <c r="E5" s="14" t="s">
        <v>260</v>
      </c>
      <c r="F5" s="112"/>
      <c r="G5" s="25">
        <f>0.2*0.6</f>
        <v>0.12</v>
      </c>
      <c r="H5" s="119"/>
    </row>
    <row r="6" spans="2:8" ht="30" customHeight="1">
      <c r="B6" s="114"/>
      <c r="C6" s="118"/>
      <c r="D6" s="105"/>
      <c r="E6" s="14" t="s">
        <v>261</v>
      </c>
      <c r="F6" s="112"/>
      <c r="G6" s="25">
        <f>0.2*0.6</f>
        <v>0.12</v>
      </c>
      <c r="H6" s="119"/>
    </row>
    <row r="7" spans="2:8" ht="23.25" customHeight="1">
      <c r="B7" s="114"/>
      <c r="C7" s="118"/>
      <c r="D7" s="105"/>
      <c r="E7" s="14" t="s">
        <v>262</v>
      </c>
      <c r="F7" s="112"/>
      <c r="G7" s="25">
        <f>0.2*0.6</f>
        <v>0.12</v>
      </c>
      <c r="H7" s="119"/>
    </row>
    <row r="8" spans="2:8" ht="28.5" customHeight="1">
      <c r="B8" s="114"/>
      <c r="C8" s="118"/>
      <c r="D8" s="105"/>
      <c r="E8" s="14" t="s">
        <v>263</v>
      </c>
      <c r="F8" s="112"/>
      <c r="G8" s="25">
        <f>0.2*0.6</f>
        <v>0.12</v>
      </c>
      <c r="H8" s="119"/>
    </row>
    <row r="9" spans="2:8" ht="38.25">
      <c r="B9" s="114"/>
      <c r="C9" s="118"/>
      <c r="D9" s="105"/>
      <c r="E9" s="14" t="s">
        <v>264</v>
      </c>
      <c r="F9" s="14" t="s">
        <v>249</v>
      </c>
      <c r="G9" s="25">
        <v>0.4</v>
      </c>
      <c r="H9" s="119"/>
    </row>
    <row r="10" spans="2:8" ht="26.25" customHeight="1">
      <c r="B10" s="114"/>
      <c r="C10" s="118" t="s">
        <v>265</v>
      </c>
      <c r="D10" s="105"/>
      <c r="E10" s="14" t="s">
        <v>266</v>
      </c>
      <c r="F10" s="112" t="s">
        <v>267</v>
      </c>
      <c r="G10" s="25">
        <f>0.5*0.6</f>
        <v>0.3</v>
      </c>
      <c r="H10" s="119">
        <f>SUM(G10:G12)</f>
        <v>1</v>
      </c>
    </row>
    <row r="11" spans="2:8" ht="25.5">
      <c r="B11" s="114"/>
      <c r="C11" s="118"/>
      <c r="D11" s="105"/>
      <c r="E11" s="14" t="s">
        <v>268</v>
      </c>
      <c r="F11" s="112"/>
      <c r="G11" s="25">
        <f>0.5*0.6</f>
        <v>0.3</v>
      </c>
      <c r="H11" s="119"/>
    </row>
    <row r="12" spans="2:8" ht="38.25">
      <c r="B12" s="114"/>
      <c r="C12" s="118"/>
      <c r="D12" s="105"/>
      <c r="E12" s="14" t="s">
        <v>269</v>
      </c>
      <c r="F12" s="14" t="s">
        <v>249</v>
      </c>
      <c r="G12" s="25">
        <v>0.4</v>
      </c>
      <c r="H12" s="119"/>
    </row>
    <row r="13" spans="2:8" ht="21.75" customHeight="1">
      <c r="B13" s="114"/>
      <c r="C13" s="118" t="s">
        <v>270</v>
      </c>
      <c r="D13" s="105"/>
      <c r="E13" s="14" t="s">
        <v>271</v>
      </c>
      <c r="F13" s="112" t="s">
        <v>272</v>
      </c>
      <c r="G13" s="25">
        <f>0.5*0.6</f>
        <v>0.3</v>
      </c>
      <c r="H13" s="119">
        <f>SUM(G13:G15)</f>
        <v>1</v>
      </c>
    </row>
    <row r="14" spans="2:8" ht="22.5" customHeight="1">
      <c r="B14" s="114"/>
      <c r="C14" s="118"/>
      <c r="D14" s="105"/>
      <c r="E14" s="14" t="s">
        <v>273</v>
      </c>
      <c r="F14" s="112"/>
      <c r="G14" s="25">
        <f>0.5*0.6</f>
        <v>0.3</v>
      </c>
      <c r="H14" s="119"/>
    </row>
    <row r="15" spans="2:8" ht="38.25">
      <c r="B15" s="114"/>
      <c r="C15" s="118"/>
      <c r="D15" s="105"/>
      <c r="E15" s="14" t="s">
        <v>274</v>
      </c>
      <c r="F15" s="14" t="s">
        <v>249</v>
      </c>
      <c r="G15" s="25">
        <v>0.4</v>
      </c>
      <c r="H15" s="119"/>
    </row>
    <row r="16" spans="2:8" ht="25.5">
      <c r="B16" s="114"/>
      <c r="C16" s="118" t="s">
        <v>275</v>
      </c>
      <c r="D16" s="105"/>
      <c r="E16" s="14" t="s">
        <v>276</v>
      </c>
      <c r="F16" s="14" t="s">
        <v>277</v>
      </c>
      <c r="G16" s="25">
        <f>1*0.6</f>
        <v>0.6</v>
      </c>
      <c r="H16" s="119">
        <f>G16+G17</f>
        <v>1</v>
      </c>
    </row>
    <row r="17" spans="2:8" ht="38.25">
      <c r="B17" s="114"/>
      <c r="C17" s="118"/>
      <c r="D17" s="105"/>
      <c r="E17" s="45" t="s">
        <v>278</v>
      </c>
      <c r="F17" s="14" t="s">
        <v>249</v>
      </c>
      <c r="G17" s="25">
        <v>0.4</v>
      </c>
      <c r="H17" s="119"/>
    </row>
    <row r="18" spans="2:8" ht="26.25" customHeight="1">
      <c r="B18" s="114"/>
      <c r="C18" s="118" t="s">
        <v>279</v>
      </c>
      <c r="D18" s="105"/>
      <c r="E18" s="14" t="s">
        <v>280</v>
      </c>
      <c r="F18" s="112" t="s">
        <v>281</v>
      </c>
      <c r="G18" s="25">
        <f>0.25*0.6</f>
        <v>0.15</v>
      </c>
      <c r="H18" s="119">
        <f>SUM(G18:G22)</f>
        <v>1</v>
      </c>
    </row>
    <row r="19" spans="2:8">
      <c r="B19" s="114"/>
      <c r="C19" s="118"/>
      <c r="D19" s="105"/>
      <c r="E19" s="14" t="s">
        <v>282</v>
      </c>
      <c r="F19" s="112"/>
      <c r="G19" s="25">
        <f>0.25*0.6</f>
        <v>0.15</v>
      </c>
      <c r="H19" s="119"/>
    </row>
    <row r="20" spans="2:8" ht="25.5">
      <c r="B20" s="114"/>
      <c r="C20" s="118"/>
      <c r="D20" s="105"/>
      <c r="E20" s="14" t="s">
        <v>283</v>
      </c>
      <c r="F20" s="112"/>
      <c r="G20" s="25">
        <f>0.25*0.6</f>
        <v>0.15</v>
      </c>
      <c r="H20" s="119"/>
    </row>
    <row r="21" spans="2:8">
      <c r="B21" s="114"/>
      <c r="C21" s="118"/>
      <c r="D21" s="105"/>
      <c r="E21" s="14" t="s">
        <v>284</v>
      </c>
      <c r="F21" s="112"/>
      <c r="G21" s="25">
        <f>0.25*0.6</f>
        <v>0.15</v>
      </c>
      <c r="H21" s="119"/>
    </row>
    <row r="22" spans="2:8" ht="38.25">
      <c r="B22" s="114"/>
      <c r="C22" s="118"/>
      <c r="D22" s="105"/>
      <c r="E22" s="14" t="s">
        <v>285</v>
      </c>
      <c r="F22" s="14" t="s">
        <v>249</v>
      </c>
      <c r="G22" s="25">
        <v>0.4</v>
      </c>
      <c r="H22" s="119"/>
    </row>
    <row r="23" spans="2:8" ht="25.5">
      <c r="B23" s="114"/>
      <c r="C23" s="118" t="s">
        <v>286</v>
      </c>
      <c r="D23" s="105"/>
      <c r="E23" s="14" t="s">
        <v>287</v>
      </c>
      <c r="F23" s="112" t="s">
        <v>288</v>
      </c>
      <c r="G23" s="25">
        <f>0.25*0.6</f>
        <v>0.15</v>
      </c>
      <c r="H23" s="121">
        <f>SUM(G23:G27)</f>
        <v>1</v>
      </c>
    </row>
    <row r="24" spans="2:8" ht="25.5">
      <c r="B24" s="114"/>
      <c r="C24" s="118"/>
      <c r="D24" s="105"/>
      <c r="E24" s="14" t="s">
        <v>289</v>
      </c>
      <c r="F24" s="112"/>
      <c r="G24" s="25">
        <f>0.25*0.6</f>
        <v>0.15</v>
      </c>
      <c r="H24" s="122"/>
    </row>
    <row r="25" spans="2:8">
      <c r="B25" s="114"/>
      <c r="C25" s="118"/>
      <c r="D25" s="105"/>
      <c r="E25" s="14" t="s">
        <v>290</v>
      </c>
      <c r="F25" s="112"/>
      <c r="G25" s="25">
        <f>0.25*0.6</f>
        <v>0.15</v>
      </c>
      <c r="H25" s="122"/>
    </row>
    <row r="26" spans="2:8" ht="25.5">
      <c r="B26" s="114"/>
      <c r="C26" s="118"/>
      <c r="D26" s="105"/>
      <c r="E26" s="14" t="s">
        <v>291</v>
      </c>
      <c r="F26" s="112"/>
      <c r="G26" s="25">
        <f>0.25*0.6</f>
        <v>0.15</v>
      </c>
      <c r="H26" s="122"/>
    </row>
    <row r="27" spans="2:8" ht="39.75" thickBot="1">
      <c r="B27" s="115"/>
      <c r="C27" s="120"/>
      <c r="D27" s="117"/>
      <c r="E27" s="26" t="s">
        <v>292</v>
      </c>
      <c r="F27" s="27" t="s">
        <v>249</v>
      </c>
      <c r="G27" s="28">
        <v>0.4</v>
      </c>
      <c r="H27" s="123"/>
    </row>
  </sheetData>
  <mergeCells count="19">
    <mergeCell ref="C18:C22"/>
    <mergeCell ref="F18:F21"/>
    <mergeCell ref="H18:H22"/>
    <mergeCell ref="B3:B27"/>
    <mergeCell ref="D3:D27"/>
    <mergeCell ref="C4:C9"/>
    <mergeCell ref="F4:F8"/>
    <mergeCell ref="H4:H9"/>
    <mergeCell ref="C10:C12"/>
    <mergeCell ref="F10:F11"/>
    <mergeCell ref="H10:H12"/>
    <mergeCell ref="C13:C15"/>
    <mergeCell ref="F13:F14"/>
    <mergeCell ref="C23:C27"/>
    <mergeCell ref="F23:F26"/>
    <mergeCell ref="H23:H27"/>
    <mergeCell ref="H13:H15"/>
    <mergeCell ref="C16:C17"/>
    <mergeCell ref="H16:H17"/>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B1:I15"/>
  <sheetViews>
    <sheetView topLeftCell="A7" workbookViewId="0">
      <selection activeCell="I4" sqref="I4"/>
    </sheetView>
  </sheetViews>
  <sheetFormatPr baseColWidth="10" defaultRowHeight="15"/>
  <cols>
    <col min="3" max="3" width="17.28515625" style="2" customWidth="1"/>
    <col min="5" max="5" width="22.7109375" style="2" customWidth="1"/>
    <col min="6" max="6" width="32.5703125" style="2" customWidth="1"/>
  </cols>
  <sheetData>
    <row r="1" spans="2:9" ht="15.75" thickBot="1"/>
    <row r="2" spans="2:9" ht="15.75" thickBot="1">
      <c r="B2" s="17" t="s">
        <v>6</v>
      </c>
      <c r="C2" s="5" t="s">
        <v>5</v>
      </c>
      <c r="D2" s="3" t="s">
        <v>293</v>
      </c>
      <c r="E2" s="4" t="s">
        <v>7</v>
      </c>
      <c r="F2" s="4" t="s">
        <v>248</v>
      </c>
      <c r="G2" s="3" t="s">
        <v>8</v>
      </c>
      <c r="H2" s="3" t="s">
        <v>294</v>
      </c>
    </row>
    <row r="3" spans="2:9" ht="45.75" customHeight="1" thickBot="1">
      <c r="B3" s="103" t="s">
        <v>295</v>
      </c>
      <c r="C3" s="29" t="s">
        <v>296</v>
      </c>
      <c r="D3" s="124" t="s">
        <v>297</v>
      </c>
      <c r="E3" s="30" t="s">
        <v>298</v>
      </c>
      <c r="F3" s="30" t="s">
        <v>299</v>
      </c>
      <c r="G3" s="31">
        <v>1</v>
      </c>
      <c r="H3" s="31">
        <v>1</v>
      </c>
      <c r="I3" t="s">
        <v>300</v>
      </c>
    </row>
    <row r="4" spans="2:9" ht="15.75" customHeight="1" thickBot="1">
      <c r="B4" s="103"/>
      <c r="C4" s="127" t="s">
        <v>301</v>
      </c>
      <c r="D4" s="125"/>
      <c r="E4" s="32" t="s">
        <v>258</v>
      </c>
      <c r="F4" s="130" t="s">
        <v>302</v>
      </c>
      <c r="G4" s="33">
        <f>0.25*0.6</f>
        <v>0.15</v>
      </c>
      <c r="H4" s="133">
        <f>SUM(G4:G8)</f>
        <v>1</v>
      </c>
    </row>
    <row r="5" spans="2:9" ht="15.75" thickBot="1">
      <c r="B5" s="103"/>
      <c r="C5" s="128"/>
      <c r="D5" s="125"/>
      <c r="E5" s="32" t="s">
        <v>303</v>
      </c>
      <c r="F5" s="131"/>
      <c r="G5" s="33">
        <f>0.25*0.6</f>
        <v>0.15</v>
      </c>
      <c r="H5" s="134"/>
    </row>
    <row r="6" spans="2:9" ht="26.25" thickBot="1">
      <c r="B6" s="103"/>
      <c r="C6" s="128"/>
      <c r="D6" s="125"/>
      <c r="E6" s="32" t="s">
        <v>304</v>
      </c>
      <c r="F6" s="131"/>
      <c r="G6" s="33">
        <f>0.25*0.6</f>
        <v>0.15</v>
      </c>
      <c r="H6" s="134"/>
    </row>
    <row r="7" spans="2:9" ht="15.75" thickBot="1">
      <c r="B7" s="103"/>
      <c r="C7" s="128"/>
      <c r="D7" s="125"/>
      <c r="E7" s="32" t="s">
        <v>305</v>
      </c>
      <c r="F7" s="132"/>
      <c r="G7" s="33">
        <f>0.25*0.6</f>
        <v>0.15</v>
      </c>
      <c r="H7" s="134"/>
    </row>
    <row r="8" spans="2:9" ht="51.75" thickBot="1">
      <c r="B8" s="103"/>
      <c r="C8" s="129"/>
      <c r="D8" s="125"/>
      <c r="E8" s="32" t="s">
        <v>306</v>
      </c>
      <c r="F8" s="34" t="s">
        <v>249</v>
      </c>
      <c r="G8" s="33">
        <v>0.4</v>
      </c>
      <c r="H8" s="135"/>
    </row>
    <row r="9" spans="2:9" ht="64.5" thickBot="1">
      <c r="B9" s="103"/>
      <c r="C9" s="127" t="s">
        <v>307</v>
      </c>
      <c r="D9" s="125"/>
      <c r="E9" s="30" t="s">
        <v>308</v>
      </c>
      <c r="F9" s="30" t="s">
        <v>309</v>
      </c>
      <c r="G9" s="31">
        <v>0.6</v>
      </c>
      <c r="H9" s="136">
        <f>G9+G10</f>
        <v>1</v>
      </c>
    </row>
    <row r="10" spans="2:9" ht="51.75" thickBot="1">
      <c r="B10" s="103"/>
      <c r="C10" s="129"/>
      <c r="D10" s="125"/>
      <c r="E10" s="30" t="s">
        <v>310</v>
      </c>
      <c r="F10" s="30" t="s">
        <v>249</v>
      </c>
      <c r="G10" s="31">
        <v>0.4</v>
      </c>
      <c r="H10" s="137"/>
    </row>
    <row r="11" spans="2:9" ht="15.75" thickBot="1">
      <c r="B11" s="103"/>
      <c r="C11" s="138" t="s">
        <v>311</v>
      </c>
      <c r="D11" s="125"/>
      <c r="E11" s="32" t="s">
        <v>312</v>
      </c>
      <c r="F11" s="130" t="s">
        <v>313</v>
      </c>
      <c r="G11" s="33">
        <f>0.25*0.6</f>
        <v>0.15</v>
      </c>
      <c r="H11" s="133">
        <f>SUM(G11:G15)</f>
        <v>1</v>
      </c>
    </row>
    <row r="12" spans="2:9" ht="22.5" customHeight="1" thickBot="1">
      <c r="B12" s="103"/>
      <c r="C12" s="139"/>
      <c r="D12" s="125"/>
      <c r="E12" s="32" t="s">
        <v>314</v>
      </c>
      <c r="F12" s="131"/>
      <c r="G12" s="33">
        <f>0.25*0.6</f>
        <v>0.15</v>
      </c>
      <c r="H12" s="134"/>
    </row>
    <row r="13" spans="2:9" ht="21" customHeight="1" thickBot="1">
      <c r="B13" s="103"/>
      <c r="C13" s="139"/>
      <c r="D13" s="125"/>
      <c r="E13" s="32" t="s">
        <v>315</v>
      </c>
      <c r="F13" s="131"/>
      <c r="G13" s="33">
        <f>0.25*0.6</f>
        <v>0.15</v>
      </c>
      <c r="H13" s="134"/>
    </row>
    <row r="14" spans="2:9" ht="21.75" customHeight="1" thickBot="1">
      <c r="B14" s="103"/>
      <c r="C14" s="139"/>
      <c r="D14" s="125"/>
      <c r="E14" s="32" t="s">
        <v>9</v>
      </c>
      <c r="F14" s="132"/>
      <c r="G14" s="33">
        <f>0.25*0.6</f>
        <v>0.15</v>
      </c>
      <c r="H14" s="134"/>
    </row>
    <row r="15" spans="2:9" ht="51.75" thickBot="1">
      <c r="B15" s="103"/>
      <c r="C15" s="140"/>
      <c r="D15" s="126"/>
      <c r="E15" s="32" t="s">
        <v>316</v>
      </c>
      <c r="F15" s="32" t="s">
        <v>249</v>
      </c>
      <c r="G15" s="33">
        <v>0.4</v>
      </c>
      <c r="H15" s="141"/>
    </row>
  </sheetData>
  <mergeCells count="10">
    <mergeCell ref="B3:B15"/>
    <mergeCell ref="D3:D15"/>
    <mergeCell ref="C4:C8"/>
    <mergeCell ref="F4:F7"/>
    <mergeCell ref="H4:H8"/>
    <mergeCell ref="C9:C10"/>
    <mergeCell ref="H9:H10"/>
    <mergeCell ref="C11:C15"/>
    <mergeCell ref="F11:F14"/>
    <mergeCell ref="H11:H15"/>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B1:I28"/>
  <sheetViews>
    <sheetView topLeftCell="B22" workbookViewId="0">
      <selection activeCell="F27" sqref="F27:F28"/>
    </sheetView>
  </sheetViews>
  <sheetFormatPr baseColWidth="10" defaultRowHeight="15"/>
  <cols>
    <col min="3" max="3" width="29.28515625" style="2" customWidth="1"/>
    <col min="5" max="5" width="29.140625" style="2" customWidth="1"/>
    <col min="6" max="6" width="38" style="2" customWidth="1"/>
    <col min="9" max="9" width="17.28515625" customWidth="1"/>
  </cols>
  <sheetData>
    <row r="1" spans="2:9" ht="15.75" thickBot="1"/>
    <row r="2" spans="2:9" ht="15.75" thickBot="1">
      <c r="B2" s="17" t="s">
        <v>6</v>
      </c>
      <c r="C2" s="5" t="s">
        <v>5</v>
      </c>
      <c r="D2" s="3"/>
      <c r="E2" s="4" t="s">
        <v>7</v>
      </c>
      <c r="F2" s="4" t="s">
        <v>248</v>
      </c>
      <c r="G2" s="3" t="s">
        <v>8</v>
      </c>
      <c r="H2" s="3" t="s">
        <v>232</v>
      </c>
    </row>
    <row r="3" spans="2:9" ht="64.5" thickBot="1">
      <c r="B3" s="103" t="s">
        <v>317</v>
      </c>
      <c r="C3" s="127" t="s">
        <v>318</v>
      </c>
      <c r="D3" s="124" t="s">
        <v>319</v>
      </c>
      <c r="E3" s="30" t="s">
        <v>320</v>
      </c>
      <c r="F3" s="30" t="s">
        <v>321</v>
      </c>
      <c r="G3" s="31">
        <v>0.6</v>
      </c>
      <c r="H3" s="136">
        <f>G3+G4</f>
        <v>1</v>
      </c>
    </row>
    <row r="4" spans="2:9" ht="39" thickBot="1">
      <c r="B4" s="103"/>
      <c r="C4" s="129"/>
      <c r="D4" s="125"/>
      <c r="E4" s="30" t="s">
        <v>322</v>
      </c>
      <c r="F4" s="30" t="s">
        <v>249</v>
      </c>
      <c r="G4" s="31">
        <v>0.4</v>
      </c>
      <c r="H4" s="137"/>
    </row>
    <row r="5" spans="2:9" ht="26.25" thickBot="1">
      <c r="B5" s="103"/>
      <c r="C5" s="29" t="s">
        <v>323</v>
      </c>
      <c r="D5" s="125"/>
      <c r="E5" s="32" t="s">
        <v>324</v>
      </c>
      <c r="F5" s="44" t="s">
        <v>325</v>
      </c>
      <c r="G5" s="33">
        <v>1</v>
      </c>
      <c r="H5" s="33">
        <v>1</v>
      </c>
      <c r="I5" s="2"/>
    </row>
    <row r="6" spans="2:9" ht="90" thickBot="1">
      <c r="B6" s="103"/>
      <c r="C6" s="29" t="s">
        <v>326</v>
      </c>
      <c r="D6" s="125"/>
      <c r="E6" s="30" t="s">
        <v>327</v>
      </c>
      <c r="F6" s="30" t="s">
        <v>328</v>
      </c>
      <c r="G6" s="31">
        <v>1</v>
      </c>
      <c r="H6" s="31">
        <v>1</v>
      </c>
      <c r="I6" s="35"/>
    </row>
    <row r="7" spans="2:9" ht="39" thickBot="1">
      <c r="B7" s="103"/>
      <c r="C7" s="29" t="s">
        <v>329</v>
      </c>
      <c r="D7" s="125"/>
      <c r="E7" s="32" t="s">
        <v>330</v>
      </c>
      <c r="F7" s="32" t="s">
        <v>331</v>
      </c>
      <c r="G7" s="33">
        <v>1</v>
      </c>
      <c r="H7" s="33">
        <v>1</v>
      </c>
      <c r="I7" s="2"/>
    </row>
    <row r="8" spans="2:9" ht="15.75" thickBot="1">
      <c r="B8" s="103"/>
      <c r="C8" s="127" t="s">
        <v>332</v>
      </c>
      <c r="D8" s="125"/>
      <c r="E8" s="30" t="s">
        <v>333</v>
      </c>
      <c r="F8" s="144" t="s">
        <v>334</v>
      </c>
      <c r="G8" s="31">
        <f>0.2*0.6</f>
        <v>0.12</v>
      </c>
      <c r="H8" s="136">
        <f>SUM(G8:G13)</f>
        <v>1</v>
      </c>
      <c r="I8" s="142"/>
    </row>
    <row r="9" spans="2:9" ht="15.75" thickBot="1">
      <c r="B9" s="103"/>
      <c r="C9" s="128"/>
      <c r="D9" s="125"/>
      <c r="E9" s="30" t="s">
        <v>335</v>
      </c>
      <c r="F9" s="149"/>
      <c r="G9" s="31">
        <f>0.2*0.6</f>
        <v>0.12</v>
      </c>
      <c r="H9" s="147"/>
      <c r="I9" s="142"/>
    </row>
    <row r="10" spans="2:9" ht="15.75" thickBot="1">
      <c r="B10" s="103"/>
      <c r="C10" s="128"/>
      <c r="D10" s="125"/>
      <c r="E10" s="30" t="s">
        <v>336</v>
      </c>
      <c r="F10" s="149"/>
      <c r="G10" s="31">
        <f>0.2*0.6</f>
        <v>0.12</v>
      </c>
      <c r="H10" s="147"/>
      <c r="I10" s="142"/>
    </row>
    <row r="11" spans="2:9" ht="15.75" thickBot="1">
      <c r="B11" s="103"/>
      <c r="C11" s="128"/>
      <c r="D11" s="125"/>
      <c r="E11" s="30" t="s">
        <v>337</v>
      </c>
      <c r="F11" s="149"/>
      <c r="G11" s="31">
        <f>0.2*0.6</f>
        <v>0.12</v>
      </c>
      <c r="H11" s="147"/>
      <c r="I11" s="142"/>
    </row>
    <row r="12" spans="2:9" ht="15.75" thickBot="1">
      <c r="B12" s="103"/>
      <c r="C12" s="128"/>
      <c r="D12" s="125"/>
      <c r="E12" s="30" t="s">
        <v>338</v>
      </c>
      <c r="F12" s="145"/>
      <c r="G12" s="31">
        <f>0.2*0.6</f>
        <v>0.12</v>
      </c>
      <c r="H12" s="147"/>
      <c r="I12" s="142"/>
    </row>
    <row r="13" spans="2:9" ht="39" thickBot="1">
      <c r="B13" s="103"/>
      <c r="C13" s="129"/>
      <c r="D13" s="125"/>
      <c r="E13" s="30" t="s">
        <v>339</v>
      </c>
      <c r="F13" s="30" t="s">
        <v>249</v>
      </c>
      <c r="G13" s="31">
        <v>0.4</v>
      </c>
      <c r="H13" s="148"/>
      <c r="I13" s="36"/>
    </row>
    <row r="14" spans="2:9" ht="27" customHeight="1" thickBot="1">
      <c r="B14" s="103"/>
      <c r="C14" s="127" t="s">
        <v>340</v>
      </c>
      <c r="D14" s="125"/>
      <c r="E14" s="32" t="s">
        <v>341</v>
      </c>
      <c r="F14" s="130" t="s">
        <v>342</v>
      </c>
      <c r="G14" s="33">
        <f>0.25*0.6</f>
        <v>0.15</v>
      </c>
      <c r="H14" s="143">
        <f>SUM(G14:G18)</f>
        <v>1</v>
      </c>
    </row>
    <row r="15" spans="2:9" ht="27" customHeight="1" thickBot="1">
      <c r="B15" s="103"/>
      <c r="C15" s="128"/>
      <c r="D15" s="125"/>
      <c r="E15" s="32" t="s">
        <v>343</v>
      </c>
      <c r="F15" s="131"/>
      <c r="G15" s="33">
        <f>0.25*0.6</f>
        <v>0.15</v>
      </c>
      <c r="H15" s="134"/>
    </row>
    <row r="16" spans="2:9" ht="23.25" customHeight="1" thickBot="1">
      <c r="B16" s="103"/>
      <c r="C16" s="128"/>
      <c r="D16" s="125"/>
      <c r="E16" s="32" t="s">
        <v>344</v>
      </c>
      <c r="F16" s="131"/>
      <c r="G16" s="33">
        <f>0.25*0.6</f>
        <v>0.15</v>
      </c>
      <c r="H16" s="134"/>
    </row>
    <row r="17" spans="2:9" ht="30.75" customHeight="1" thickBot="1">
      <c r="B17" s="103"/>
      <c r="C17" s="128"/>
      <c r="D17" s="125"/>
      <c r="E17" s="32" t="s">
        <v>345</v>
      </c>
      <c r="F17" s="132"/>
      <c r="G17" s="33">
        <f>0.25*0.6</f>
        <v>0.15</v>
      </c>
      <c r="H17" s="134"/>
    </row>
    <row r="18" spans="2:9" ht="39" thickBot="1">
      <c r="B18" s="103"/>
      <c r="C18" s="129"/>
      <c r="D18" s="125"/>
      <c r="E18" s="32" t="s">
        <v>285</v>
      </c>
      <c r="F18" s="32" t="s">
        <v>249</v>
      </c>
      <c r="G18" s="33">
        <v>0.4</v>
      </c>
      <c r="H18" s="141"/>
    </row>
    <row r="19" spans="2:9" ht="64.5" customHeight="1" thickBot="1">
      <c r="B19" s="103"/>
      <c r="C19" s="127" t="s">
        <v>346</v>
      </c>
      <c r="D19" s="125"/>
      <c r="E19" s="30" t="s">
        <v>347</v>
      </c>
      <c r="F19" s="144" t="s">
        <v>348</v>
      </c>
      <c r="G19" s="31">
        <f>0.5*0.6</f>
        <v>0.3</v>
      </c>
      <c r="H19" s="146">
        <f>SUM(G19:G21)</f>
        <v>1</v>
      </c>
    </row>
    <row r="20" spans="2:9" ht="15.75" thickBot="1">
      <c r="B20" s="103"/>
      <c r="C20" s="128"/>
      <c r="D20" s="125"/>
      <c r="E20" s="30" t="s">
        <v>349</v>
      </c>
      <c r="F20" s="145"/>
      <c r="G20" s="31">
        <f>0.5*0.6</f>
        <v>0.3</v>
      </c>
      <c r="H20" s="147"/>
    </row>
    <row r="21" spans="2:9" ht="39" thickBot="1">
      <c r="B21" s="103"/>
      <c r="C21" s="129"/>
      <c r="D21" s="125"/>
      <c r="E21" s="30" t="s">
        <v>350</v>
      </c>
      <c r="F21" s="30" t="s">
        <v>249</v>
      </c>
      <c r="G21" s="31">
        <v>0.4</v>
      </c>
      <c r="H21" s="148"/>
    </row>
    <row r="22" spans="2:9" ht="26.25" customHeight="1" thickBot="1">
      <c r="B22" s="103"/>
      <c r="C22" s="127" t="s">
        <v>351</v>
      </c>
      <c r="D22" s="125"/>
      <c r="E22" s="32" t="s">
        <v>352</v>
      </c>
      <c r="F22" s="130" t="s">
        <v>353</v>
      </c>
      <c r="G22" s="33">
        <f>0.5*0.6</f>
        <v>0.3</v>
      </c>
      <c r="H22" s="143">
        <f>SUM(G22:G24)</f>
        <v>1</v>
      </c>
    </row>
    <row r="23" spans="2:9" ht="15.75" thickBot="1">
      <c r="B23" s="103"/>
      <c r="C23" s="128"/>
      <c r="D23" s="125"/>
      <c r="E23" s="32" t="s">
        <v>354</v>
      </c>
      <c r="F23" s="132"/>
      <c r="G23" s="33">
        <f>0.5*0.6</f>
        <v>0.3</v>
      </c>
      <c r="H23" s="134"/>
    </row>
    <row r="24" spans="2:9" ht="39" thickBot="1">
      <c r="B24" s="103"/>
      <c r="C24" s="129"/>
      <c r="D24" s="125"/>
      <c r="E24" s="32" t="s">
        <v>355</v>
      </c>
      <c r="F24" s="32" t="s">
        <v>249</v>
      </c>
      <c r="G24" s="33">
        <v>0.4</v>
      </c>
      <c r="H24" s="134"/>
    </row>
    <row r="25" spans="2:9" ht="64.5" thickBot="1">
      <c r="B25" s="103"/>
      <c r="C25" s="127" t="s">
        <v>356</v>
      </c>
      <c r="D25" s="125"/>
      <c r="E25" s="30" t="s">
        <v>357</v>
      </c>
      <c r="F25" s="30" t="s">
        <v>358</v>
      </c>
      <c r="G25" s="31">
        <v>0.6</v>
      </c>
      <c r="H25" s="147">
        <f>G25+G26</f>
        <v>1</v>
      </c>
    </row>
    <row r="26" spans="2:9" ht="39" thickBot="1">
      <c r="B26" s="103"/>
      <c r="C26" s="129"/>
      <c r="D26" s="125"/>
      <c r="E26" s="30" t="s">
        <v>359</v>
      </c>
      <c r="F26" s="30" t="s">
        <v>249</v>
      </c>
      <c r="G26" s="31">
        <v>0.4</v>
      </c>
      <c r="H26" s="137"/>
    </row>
    <row r="27" spans="2:9" ht="27" customHeight="1" thickBot="1">
      <c r="B27" s="103"/>
      <c r="C27" s="138" t="s">
        <v>360</v>
      </c>
      <c r="D27" s="125"/>
      <c r="E27" s="32" t="s">
        <v>361</v>
      </c>
      <c r="F27" s="130" t="s">
        <v>362</v>
      </c>
      <c r="G27" s="33">
        <v>0.5</v>
      </c>
      <c r="H27" s="133">
        <v>1</v>
      </c>
    </row>
    <row r="28" spans="2:9" ht="48.75" customHeight="1" thickBot="1">
      <c r="B28" s="103"/>
      <c r="C28" s="140"/>
      <c r="D28" s="126"/>
      <c r="E28" s="32" t="s">
        <v>363</v>
      </c>
      <c r="F28" s="132"/>
      <c r="G28" s="33">
        <v>0.5</v>
      </c>
      <c r="H28" s="141"/>
      <c r="I28" s="6"/>
    </row>
  </sheetData>
  <mergeCells count="22">
    <mergeCell ref="B3:B28"/>
    <mergeCell ref="C3:C4"/>
    <mergeCell ref="D3:D28"/>
    <mergeCell ref="H3:H4"/>
    <mergeCell ref="C8:C13"/>
    <mergeCell ref="F8:F12"/>
    <mergeCell ref="H8:H13"/>
    <mergeCell ref="C22:C24"/>
    <mergeCell ref="F22:F23"/>
    <mergeCell ref="H22:H24"/>
    <mergeCell ref="C25:C26"/>
    <mergeCell ref="H25:H26"/>
    <mergeCell ref="C27:C28"/>
    <mergeCell ref="F27:F28"/>
    <mergeCell ref="H27:H28"/>
    <mergeCell ref="I8:I12"/>
    <mergeCell ref="C14:C18"/>
    <mergeCell ref="F14:F17"/>
    <mergeCell ref="H14:H18"/>
    <mergeCell ref="C19:C21"/>
    <mergeCell ref="F19:F20"/>
    <mergeCell ref="H19:H2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dimension ref="B1:H17"/>
  <sheetViews>
    <sheetView topLeftCell="A10" zoomScale="85" zoomScaleNormal="85" workbookViewId="0">
      <selection activeCell="F17" sqref="F17"/>
    </sheetView>
  </sheetViews>
  <sheetFormatPr baseColWidth="10" defaultRowHeight="15"/>
  <cols>
    <col min="3" max="3" width="27.5703125" style="2" customWidth="1"/>
    <col min="5" max="6" width="32.140625" style="2" customWidth="1"/>
  </cols>
  <sheetData>
    <row r="1" spans="2:8" ht="15.75" thickBot="1"/>
    <row r="2" spans="2:8" ht="15.75" thickBot="1">
      <c r="B2" s="17" t="s">
        <v>6</v>
      </c>
      <c r="C2" s="5" t="s">
        <v>5</v>
      </c>
      <c r="D2" s="3"/>
      <c r="E2" s="4" t="s">
        <v>7</v>
      </c>
      <c r="F2" s="4" t="s">
        <v>248</v>
      </c>
      <c r="G2" s="3" t="s">
        <v>8</v>
      </c>
      <c r="H2" s="3" t="s">
        <v>232</v>
      </c>
    </row>
    <row r="3" spans="2:8" ht="64.5" thickBot="1">
      <c r="B3" s="103" t="s">
        <v>364</v>
      </c>
      <c r="C3" s="37" t="s">
        <v>318</v>
      </c>
      <c r="D3" s="124" t="s">
        <v>365</v>
      </c>
      <c r="E3" s="30" t="s">
        <v>366</v>
      </c>
      <c r="F3" s="30" t="s">
        <v>367</v>
      </c>
      <c r="G3" s="31">
        <v>0.6</v>
      </c>
      <c r="H3" s="136">
        <f>G3+G4</f>
        <v>1</v>
      </c>
    </row>
    <row r="4" spans="2:8" ht="51.75" thickBot="1">
      <c r="B4" s="103"/>
      <c r="C4" s="38"/>
      <c r="D4" s="125"/>
      <c r="E4" s="30" t="s">
        <v>322</v>
      </c>
      <c r="F4" s="30" t="s">
        <v>249</v>
      </c>
      <c r="G4" s="31">
        <v>0.4</v>
      </c>
      <c r="H4" s="137"/>
    </row>
    <row r="5" spans="2:8" ht="90.75" customHeight="1" thickBot="1">
      <c r="B5" s="103"/>
      <c r="C5" s="127" t="s">
        <v>368</v>
      </c>
      <c r="D5" s="125"/>
      <c r="E5" s="32" t="s">
        <v>369</v>
      </c>
      <c r="F5" s="130" t="s">
        <v>370</v>
      </c>
      <c r="G5" s="33">
        <f>0.5*0.6</f>
        <v>0.3</v>
      </c>
      <c r="H5" s="133">
        <f>SUM(G5:G7)</f>
        <v>1</v>
      </c>
    </row>
    <row r="6" spans="2:8" ht="73.5" customHeight="1" thickBot="1">
      <c r="B6" s="103"/>
      <c r="C6" s="128"/>
      <c r="D6" s="125"/>
      <c r="E6" s="32" t="s">
        <v>371</v>
      </c>
      <c r="F6" s="132"/>
      <c r="G6" s="33">
        <f>0.5*0.6</f>
        <v>0.3</v>
      </c>
      <c r="H6" s="134"/>
    </row>
    <row r="7" spans="2:8" ht="51.75" thickBot="1">
      <c r="B7" s="103"/>
      <c r="C7" s="129"/>
      <c r="D7" s="125"/>
      <c r="E7" s="32" t="s">
        <v>372</v>
      </c>
      <c r="F7" s="32" t="s">
        <v>249</v>
      </c>
      <c r="G7" s="33">
        <v>0.4</v>
      </c>
      <c r="H7" s="141"/>
    </row>
    <row r="8" spans="2:8" ht="24" customHeight="1" thickBot="1">
      <c r="B8" s="103"/>
      <c r="C8" s="127" t="s">
        <v>373</v>
      </c>
      <c r="D8" s="125"/>
      <c r="E8" s="30" t="s">
        <v>374</v>
      </c>
      <c r="F8" s="144" t="s">
        <v>375</v>
      </c>
      <c r="G8" s="31">
        <f>0.5*0.6</f>
        <v>0.3</v>
      </c>
      <c r="H8" s="146">
        <f>SUM(G8:G10)</f>
        <v>1</v>
      </c>
    </row>
    <row r="9" spans="2:8" ht="28.5" customHeight="1" thickBot="1">
      <c r="B9" s="103"/>
      <c r="C9" s="128"/>
      <c r="D9" s="125"/>
      <c r="E9" s="30" t="s">
        <v>376</v>
      </c>
      <c r="F9" s="145"/>
      <c r="G9" s="31">
        <f>0.5*0.6</f>
        <v>0.3</v>
      </c>
      <c r="H9" s="147"/>
    </row>
    <row r="10" spans="2:8" ht="51.75" thickBot="1">
      <c r="B10" s="103"/>
      <c r="C10" s="129"/>
      <c r="D10" s="125"/>
      <c r="E10" s="30" t="s">
        <v>269</v>
      </c>
      <c r="F10" s="30" t="s">
        <v>249</v>
      </c>
      <c r="G10" s="31">
        <v>0.4</v>
      </c>
      <c r="H10" s="148"/>
    </row>
    <row r="11" spans="2:8" ht="52.5" customHeight="1" thickBot="1">
      <c r="B11" s="103"/>
      <c r="C11" s="138" t="s">
        <v>377</v>
      </c>
      <c r="D11" s="125"/>
      <c r="E11" s="32" t="s">
        <v>378</v>
      </c>
      <c r="F11" s="130" t="s">
        <v>379</v>
      </c>
      <c r="G11" s="33">
        <v>0.5</v>
      </c>
      <c r="H11" s="143">
        <v>1</v>
      </c>
    </row>
    <row r="12" spans="2:8" ht="15.75" thickBot="1">
      <c r="B12" s="103"/>
      <c r="C12" s="140"/>
      <c r="D12" s="125"/>
      <c r="E12" s="32" t="s">
        <v>380</v>
      </c>
      <c r="F12" s="132"/>
      <c r="G12" s="33">
        <v>0.5</v>
      </c>
      <c r="H12" s="141"/>
    </row>
    <row r="13" spans="2:8" ht="47.25" customHeight="1" thickBot="1">
      <c r="B13" s="103"/>
      <c r="C13" s="138" t="s">
        <v>381</v>
      </c>
      <c r="D13" s="125"/>
      <c r="E13" s="30" t="s">
        <v>382</v>
      </c>
      <c r="F13" s="144" t="s">
        <v>383</v>
      </c>
      <c r="G13" s="31">
        <v>0.5</v>
      </c>
      <c r="H13" s="146">
        <v>1</v>
      </c>
    </row>
    <row r="14" spans="2:8" ht="15.75" thickBot="1">
      <c r="B14" s="103"/>
      <c r="C14" s="140"/>
      <c r="D14" s="125"/>
      <c r="E14" s="30" t="s">
        <v>384</v>
      </c>
      <c r="F14" s="145"/>
      <c r="G14" s="31">
        <v>0.5</v>
      </c>
      <c r="H14" s="148"/>
    </row>
    <row r="15" spans="2:8" ht="31.5" customHeight="1" thickBot="1">
      <c r="B15" s="103"/>
      <c r="C15" s="138" t="s">
        <v>385</v>
      </c>
      <c r="D15" s="125"/>
      <c r="E15" s="32" t="s">
        <v>386</v>
      </c>
      <c r="F15" s="130" t="s">
        <v>387</v>
      </c>
      <c r="G15" s="33">
        <f>0.5*0.6</f>
        <v>0.3</v>
      </c>
      <c r="H15" s="143">
        <f>SUM(G15:G17)</f>
        <v>1</v>
      </c>
    </row>
    <row r="16" spans="2:8" ht="31.5" customHeight="1" thickBot="1">
      <c r="B16" s="103"/>
      <c r="C16" s="139"/>
      <c r="D16" s="125"/>
      <c r="E16" s="32" t="s">
        <v>388</v>
      </c>
      <c r="F16" s="132"/>
      <c r="G16" s="33">
        <f>0.5*0.6</f>
        <v>0.3</v>
      </c>
      <c r="H16" s="134"/>
    </row>
    <row r="17" spans="2:8" ht="51.75" thickBot="1">
      <c r="B17" s="103"/>
      <c r="C17" s="140"/>
      <c r="D17" s="126"/>
      <c r="E17" s="32" t="s">
        <v>389</v>
      </c>
      <c r="F17" s="39" t="s">
        <v>249</v>
      </c>
      <c r="G17" s="33">
        <v>0.4</v>
      </c>
      <c r="H17" s="141"/>
    </row>
  </sheetData>
  <mergeCells count="18">
    <mergeCell ref="H13:H14"/>
    <mergeCell ref="C15:C17"/>
    <mergeCell ref="F15:F16"/>
    <mergeCell ref="H15:H17"/>
    <mergeCell ref="B3:B17"/>
    <mergeCell ref="D3:D17"/>
    <mergeCell ref="H3:H4"/>
    <mergeCell ref="C5:C7"/>
    <mergeCell ref="F5:F6"/>
    <mergeCell ref="H5:H7"/>
    <mergeCell ref="C8:C10"/>
    <mergeCell ref="F8:F9"/>
    <mergeCell ref="H8:H10"/>
    <mergeCell ref="C11:C12"/>
    <mergeCell ref="F11:F12"/>
    <mergeCell ref="H11:H12"/>
    <mergeCell ref="C13:C14"/>
    <mergeCell ref="F13:F14"/>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B1:H16"/>
  <sheetViews>
    <sheetView topLeftCell="A7" workbookViewId="0">
      <selection activeCell="F12" sqref="F12"/>
    </sheetView>
  </sheetViews>
  <sheetFormatPr baseColWidth="10" defaultRowHeight="15"/>
  <cols>
    <col min="3" max="3" width="17.5703125" style="2" customWidth="1"/>
    <col min="4" max="4" width="11.42578125" style="2"/>
    <col min="5" max="5" width="18.85546875" style="2" customWidth="1"/>
    <col min="6" max="6" width="30" style="2" customWidth="1"/>
  </cols>
  <sheetData>
    <row r="1" spans="2:8" ht="15.75" thickBot="1"/>
    <row r="2" spans="2:8" ht="15.75" thickBot="1">
      <c r="B2" s="17" t="s">
        <v>6</v>
      </c>
      <c r="C2" s="5" t="s">
        <v>5</v>
      </c>
      <c r="D2" s="4"/>
      <c r="E2" s="4" t="s">
        <v>7</v>
      </c>
      <c r="F2" s="4" t="s">
        <v>248</v>
      </c>
      <c r="G2" s="3" t="s">
        <v>8</v>
      </c>
      <c r="H2" s="3" t="s">
        <v>232</v>
      </c>
    </row>
    <row r="3" spans="2:8" ht="64.5" thickBot="1">
      <c r="B3" s="103" t="s">
        <v>390</v>
      </c>
      <c r="C3" s="127" t="s">
        <v>318</v>
      </c>
      <c r="D3" s="124" t="s">
        <v>391</v>
      </c>
      <c r="E3" s="30" t="s">
        <v>366</v>
      </c>
      <c r="F3" s="30" t="s">
        <v>392</v>
      </c>
      <c r="G3" s="31">
        <v>0.6</v>
      </c>
      <c r="H3" s="136">
        <f>G3+G4</f>
        <v>1</v>
      </c>
    </row>
    <row r="4" spans="2:8" ht="51.75" thickBot="1">
      <c r="B4" s="103"/>
      <c r="C4" s="129"/>
      <c r="D4" s="125"/>
      <c r="E4" s="30" t="s">
        <v>322</v>
      </c>
      <c r="F4" s="40" t="s">
        <v>249</v>
      </c>
      <c r="G4" s="31">
        <v>0.4</v>
      </c>
      <c r="H4" s="137"/>
    </row>
    <row r="5" spans="2:8" ht="42.75" customHeight="1" thickBot="1">
      <c r="B5" s="103"/>
      <c r="C5" s="138" t="s">
        <v>393</v>
      </c>
      <c r="D5" s="125"/>
      <c r="E5" s="32" t="s">
        <v>394</v>
      </c>
      <c r="F5" s="130" t="s">
        <v>395</v>
      </c>
      <c r="G5" s="33">
        <v>0.5</v>
      </c>
      <c r="H5" s="133">
        <v>1</v>
      </c>
    </row>
    <row r="6" spans="2:8" ht="24" customHeight="1" thickBot="1">
      <c r="B6" s="103"/>
      <c r="C6" s="140"/>
      <c r="D6" s="125"/>
      <c r="E6" s="32" t="s">
        <v>396</v>
      </c>
      <c r="F6" s="132"/>
      <c r="G6" s="33">
        <v>0.5</v>
      </c>
      <c r="H6" s="141"/>
    </row>
    <row r="7" spans="2:8" ht="26.25" thickBot="1">
      <c r="B7" s="103"/>
      <c r="C7" s="29" t="s">
        <v>397</v>
      </c>
      <c r="D7" s="125"/>
      <c r="E7" s="30" t="s">
        <v>398</v>
      </c>
      <c r="F7" s="30" t="s">
        <v>399</v>
      </c>
      <c r="G7" s="31">
        <v>1</v>
      </c>
      <c r="H7" s="31">
        <v>1</v>
      </c>
    </row>
    <row r="8" spans="2:8" ht="17.25" customHeight="1" thickBot="1">
      <c r="B8" s="103"/>
      <c r="C8" s="138" t="s">
        <v>400</v>
      </c>
      <c r="D8" s="125"/>
      <c r="E8" s="32" t="s">
        <v>401</v>
      </c>
      <c r="F8" s="130" t="s">
        <v>402</v>
      </c>
      <c r="G8" s="33">
        <v>0.25</v>
      </c>
      <c r="H8" s="133">
        <v>1</v>
      </c>
    </row>
    <row r="9" spans="2:8" ht="24.75" customHeight="1" thickBot="1">
      <c r="B9" s="103"/>
      <c r="C9" s="139"/>
      <c r="D9" s="125"/>
      <c r="E9" s="32" t="s">
        <v>403</v>
      </c>
      <c r="F9" s="131"/>
      <c r="G9" s="33">
        <v>0.25</v>
      </c>
      <c r="H9" s="134"/>
    </row>
    <row r="10" spans="2:8" ht="28.5" customHeight="1" thickBot="1">
      <c r="B10" s="103"/>
      <c r="C10" s="139"/>
      <c r="D10" s="125"/>
      <c r="E10" s="32" t="s">
        <v>404</v>
      </c>
      <c r="F10" s="131"/>
      <c r="G10" s="33">
        <v>0.25</v>
      </c>
      <c r="H10" s="134"/>
    </row>
    <row r="11" spans="2:8" ht="16.5" customHeight="1" thickBot="1">
      <c r="B11" s="103"/>
      <c r="C11" s="140"/>
      <c r="D11" s="125"/>
      <c r="E11" s="32" t="s">
        <v>405</v>
      </c>
      <c r="F11" s="132"/>
      <c r="G11" s="33">
        <v>0.25</v>
      </c>
      <c r="H11" s="141"/>
    </row>
    <row r="12" spans="2:8" ht="39" thickBot="1">
      <c r="B12" s="103"/>
      <c r="C12" s="29" t="s">
        <v>406</v>
      </c>
      <c r="D12" s="125"/>
      <c r="E12" s="30" t="s">
        <v>407</v>
      </c>
      <c r="F12" s="30" t="s">
        <v>408</v>
      </c>
      <c r="G12" s="31">
        <v>1</v>
      </c>
      <c r="H12" s="31">
        <v>1</v>
      </c>
    </row>
    <row r="13" spans="2:8" ht="15.75" thickBot="1">
      <c r="B13" s="103"/>
      <c r="C13" s="138" t="s">
        <v>409</v>
      </c>
      <c r="D13" s="125"/>
      <c r="E13" s="32" t="s">
        <v>410</v>
      </c>
      <c r="F13" s="130" t="s">
        <v>411</v>
      </c>
      <c r="G13" s="33">
        <v>0.25</v>
      </c>
      <c r="H13" s="133">
        <v>1</v>
      </c>
    </row>
    <row r="14" spans="2:8" ht="15.75" thickBot="1">
      <c r="B14" s="103"/>
      <c r="C14" s="139"/>
      <c r="D14" s="125"/>
      <c r="E14" s="32" t="s">
        <v>412</v>
      </c>
      <c r="F14" s="131"/>
      <c r="G14" s="33">
        <v>0.25</v>
      </c>
      <c r="H14" s="134"/>
    </row>
    <row r="15" spans="2:8" ht="15.75" thickBot="1">
      <c r="B15" s="103"/>
      <c r="C15" s="139"/>
      <c r="D15" s="125"/>
      <c r="E15" s="32" t="s">
        <v>413</v>
      </c>
      <c r="F15" s="131"/>
      <c r="G15" s="33">
        <v>0.25</v>
      </c>
      <c r="H15" s="134"/>
    </row>
    <row r="16" spans="2:8" ht="15.75" thickBot="1">
      <c r="B16" s="103"/>
      <c r="C16" s="140"/>
      <c r="D16" s="126"/>
      <c r="E16" s="32" t="s">
        <v>414</v>
      </c>
      <c r="F16" s="132"/>
      <c r="G16" s="33">
        <v>0.25</v>
      </c>
      <c r="H16" s="141"/>
    </row>
  </sheetData>
  <mergeCells count="13">
    <mergeCell ref="C13:C16"/>
    <mergeCell ref="F13:F16"/>
    <mergeCell ref="H13:H16"/>
    <mergeCell ref="B3:B16"/>
    <mergeCell ref="C3:C4"/>
    <mergeCell ref="D3:D16"/>
    <mergeCell ref="H3:H4"/>
    <mergeCell ref="C5:C6"/>
    <mergeCell ref="F5:F6"/>
    <mergeCell ref="H5:H6"/>
    <mergeCell ref="C8:C11"/>
    <mergeCell ref="F8:F11"/>
    <mergeCell ref="H8:H11"/>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B1:H8"/>
  <sheetViews>
    <sheetView workbookViewId="0">
      <selection activeCell="D9" sqref="D9"/>
    </sheetView>
  </sheetViews>
  <sheetFormatPr baseColWidth="10" defaultRowHeight="15"/>
  <cols>
    <col min="3" max="3" width="13.85546875" style="2" customWidth="1"/>
    <col min="4" max="4" width="11.42578125" style="2"/>
    <col min="5" max="5" width="16.85546875" style="2" customWidth="1"/>
    <col min="6" max="6" width="30.140625" style="2" customWidth="1"/>
  </cols>
  <sheetData>
    <row r="1" spans="2:8" ht="15.75" thickBot="1"/>
    <row r="2" spans="2:8" ht="15.75" thickBot="1">
      <c r="B2" s="18" t="s">
        <v>6</v>
      </c>
      <c r="C2" s="5" t="s">
        <v>5</v>
      </c>
      <c r="D2" s="4" t="s">
        <v>158</v>
      </c>
      <c r="E2" s="4" t="s">
        <v>7</v>
      </c>
      <c r="F2" s="4" t="s">
        <v>248</v>
      </c>
      <c r="G2" s="3" t="s">
        <v>8</v>
      </c>
      <c r="H2" s="3" t="s">
        <v>232</v>
      </c>
    </row>
    <row r="3" spans="2:8" ht="26.25" customHeight="1" thickBot="1">
      <c r="B3" s="150" t="s">
        <v>415</v>
      </c>
      <c r="C3" s="124" t="s">
        <v>416</v>
      </c>
      <c r="D3" s="124" t="s">
        <v>417</v>
      </c>
      <c r="E3" s="41" t="s">
        <v>418</v>
      </c>
      <c r="F3" s="144" t="s">
        <v>419</v>
      </c>
      <c r="G3" s="31">
        <f>0.2*0.6</f>
        <v>0.12</v>
      </c>
      <c r="H3" s="136">
        <f>SUM(G3:G8)</f>
        <v>1</v>
      </c>
    </row>
    <row r="4" spans="2:8" ht="15.75" thickBot="1">
      <c r="B4" s="151"/>
      <c r="C4" s="125"/>
      <c r="D4" s="125"/>
      <c r="E4" s="30" t="s">
        <v>420</v>
      </c>
      <c r="F4" s="149"/>
      <c r="G4" s="31">
        <f>0.2*0.6</f>
        <v>0.12</v>
      </c>
      <c r="H4" s="147"/>
    </row>
    <row r="5" spans="2:8" ht="15.75" thickBot="1">
      <c r="B5" s="151"/>
      <c r="C5" s="125"/>
      <c r="D5" s="125"/>
      <c r="E5" s="30" t="s">
        <v>421</v>
      </c>
      <c r="F5" s="149"/>
      <c r="G5" s="31">
        <f>0.2*0.6</f>
        <v>0.12</v>
      </c>
      <c r="H5" s="147"/>
    </row>
    <row r="6" spans="2:8" ht="15.75" thickBot="1">
      <c r="B6" s="151"/>
      <c r="C6" s="125"/>
      <c r="D6" s="125"/>
      <c r="E6" s="30" t="s">
        <v>422</v>
      </c>
      <c r="F6" s="149"/>
      <c r="G6" s="31">
        <f>0.2*0.6</f>
        <v>0.12</v>
      </c>
      <c r="H6" s="147"/>
    </row>
    <row r="7" spans="2:8" ht="15.75" thickBot="1">
      <c r="B7" s="151"/>
      <c r="C7" s="125"/>
      <c r="D7" s="125"/>
      <c r="E7" s="30" t="s">
        <v>423</v>
      </c>
      <c r="F7" s="145"/>
      <c r="G7" s="31">
        <f>0.2*0.6</f>
        <v>0.12</v>
      </c>
      <c r="H7" s="147"/>
    </row>
    <row r="8" spans="2:8" ht="51.75" thickBot="1">
      <c r="B8" s="152"/>
      <c r="C8" s="126"/>
      <c r="D8" s="126"/>
      <c r="E8" s="42" t="s">
        <v>424</v>
      </c>
      <c r="F8" s="40" t="s">
        <v>249</v>
      </c>
      <c r="G8" s="43">
        <v>0.4</v>
      </c>
      <c r="H8" s="137"/>
    </row>
  </sheetData>
  <mergeCells count="5">
    <mergeCell ref="B3:B8"/>
    <mergeCell ref="C3:C8"/>
    <mergeCell ref="D3:D8"/>
    <mergeCell ref="F3:F7"/>
    <mergeCell ref="H3:H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Estándar </vt:lpstr>
      <vt:lpstr>M. Hacienda </vt:lpstr>
      <vt:lpstr>Asamblea L. </vt:lpstr>
      <vt:lpstr>Presidencia </vt:lpstr>
      <vt:lpstr>Órgano Judicial</vt:lpstr>
      <vt:lpstr>CNJ</vt:lpstr>
      <vt:lpstr>TSE</vt:lpstr>
      <vt:lpstr>CCR</vt:lpstr>
      <vt:lpstr>'Estándar '!Área_de_impresión</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Equipo FISC1</dc:creator>
  <cp:lastModifiedBy>dgaray</cp:lastModifiedBy>
  <cp:lastPrinted>2020-02-03T21:54:39Z</cp:lastPrinted>
  <dcterms:created xsi:type="dcterms:W3CDTF">2017-08-08T21:46:55Z</dcterms:created>
  <dcterms:modified xsi:type="dcterms:W3CDTF">2020-02-04T17:17:10Z</dcterms:modified>
</cp:coreProperties>
</file>