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Equipo\Desktop\Requerimiento UAIP\REQ-UAIP-136-01-2020\SIGET\"/>
    </mc:Choice>
  </mc:AlternateContent>
  <xr:revisionPtr revIDLastSave="0" documentId="8_{30AA6145-4314-4FE5-B3F0-1B2AA90FF336}" xr6:coauthVersionLast="45" xr6:coauthVersionMax="45" xr10:uidLastSave="{00000000-0000-0000-0000-000000000000}"/>
  <bookViews>
    <workbookView xWindow="-108" yWindow="-108" windowWidth="23256" windowHeight="12576" xr2:uid="{00000000-000D-0000-FFFF-FFFF0000000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7" i="1" l="1"/>
  <c r="I87" i="1"/>
  <c r="I120" i="1" s="1"/>
  <c r="I122" i="1" s="1"/>
  <c r="H90" i="1" l="1"/>
  <c r="H105" i="1"/>
  <c r="H100" i="1"/>
  <c r="H97" i="1"/>
  <c r="H92" i="1"/>
  <c r="H87" i="1" l="1"/>
  <c r="H81" i="1"/>
  <c r="H75" i="1"/>
  <c r="H69" i="1"/>
  <c r="H66" i="1"/>
  <c r="H27" i="1" l="1"/>
  <c r="H17" i="1"/>
  <c r="H120" i="1" s="1"/>
  <c r="H117" i="1"/>
  <c r="H122" i="1" l="1"/>
  <c r="G7" i="19" l="1"/>
  <c r="G6" i="19"/>
  <c r="G5" i="19"/>
  <c r="G4" i="19"/>
  <c r="G3" i="19"/>
  <c r="H3" i="18"/>
  <c r="G16" i="17"/>
  <c r="G15" i="17"/>
  <c r="H15" i="17" s="1"/>
  <c r="G9" i="17"/>
  <c r="G8" i="17"/>
  <c r="H8" i="17" s="1"/>
  <c r="G6" i="17"/>
  <c r="G5" i="17"/>
  <c r="H5" i="17" s="1"/>
  <c r="H3" i="17"/>
  <c r="H25" i="16"/>
  <c r="G23" i="16"/>
  <c r="G22" i="16"/>
  <c r="G20" i="16"/>
  <c r="G19" i="16"/>
  <c r="H19" i="16" s="1"/>
  <c r="G17" i="16"/>
  <c r="G16" i="16"/>
  <c r="G15" i="16"/>
  <c r="G14" i="16"/>
  <c r="G12" i="16"/>
  <c r="G11" i="16"/>
  <c r="G10" i="16"/>
  <c r="G9" i="16"/>
  <c r="G8" i="16"/>
  <c r="H3" i="16"/>
  <c r="G14" i="15"/>
  <c r="G13" i="15"/>
  <c r="G12" i="15"/>
  <c r="H11" i="15" s="1"/>
  <c r="G11" i="15"/>
  <c r="H9" i="15"/>
  <c r="G7" i="15"/>
  <c r="G6" i="15"/>
  <c r="G5" i="15"/>
  <c r="G4" i="15"/>
  <c r="G26" i="14"/>
  <c r="G25" i="14"/>
  <c r="G24" i="14"/>
  <c r="G23" i="14"/>
  <c r="G21" i="14"/>
  <c r="G20" i="14"/>
  <c r="G19" i="14"/>
  <c r="G18" i="14"/>
  <c r="G16" i="14"/>
  <c r="H16" i="14" s="1"/>
  <c r="G14" i="14"/>
  <c r="G13" i="14"/>
  <c r="G11" i="14"/>
  <c r="H10" i="14" s="1"/>
  <c r="G10" i="14"/>
  <c r="G8" i="14"/>
  <c r="G7" i="14"/>
  <c r="G6" i="14"/>
  <c r="G5" i="14"/>
  <c r="G4" i="14"/>
  <c r="H4" i="12"/>
  <c r="G8" i="12"/>
  <c r="G10" i="12"/>
  <c r="G11" i="12"/>
  <c r="G115" i="1"/>
  <c r="H8" i="16" l="1"/>
  <c r="H3" i="19"/>
  <c r="H23" i="14"/>
  <c r="H13" i="14"/>
  <c r="H14" i="16"/>
  <c r="H4" i="14"/>
  <c r="H18" i="14"/>
  <c r="H8" i="12"/>
  <c r="H4" i="15"/>
  <c r="H22" i="16"/>
  <c r="G24" i="1"/>
  <c r="G25" i="1"/>
  <c r="G26" i="1"/>
  <c r="G23" i="1"/>
  <c r="G116" i="1"/>
  <c r="G114" i="1"/>
  <c r="G109" i="1"/>
  <c r="G107" i="1"/>
  <c r="G108" i="1"/>
  <c r="G106" i="1"/>
  <c r="G102" i="1"/>
  <c r="G103" i="1"/>
  <c r="G104" i="1"/>
  <c r="G101" i="1"/>
  <c r="G94" i="1"/>
  <c r="G95" i="1"/>
  <c r="G96" i="1"/>
  <c r="G93" i="1"/>
  <c r="G89" i="1"/>
  <c r="G88" i="1"/>
  <c r="G83" i="1"/>
  <c r="G84" i="1"/>
  <c r="G85" i="1"/>
  <c r="G86" i="1"/>
  <c r="G82" i="1"/>
  <c r="G77" i="1"/>
  <c r="G78" i="1"/>
  <c r="G79" i="1"/>
  <c r="G80" i="1"/>
  <c r="G76" i="1"/>
  <c r="G71" i="1"/>
  <c r="G72" i="1"/>
  <c r="G73" i="1"/>
  <c r="G74" i="1"/>
  <c r="G70" i="1"/>
  <c r="G68" i="1"/>
  <c r="G67" i="1"/>
  <c r="G63" i="1"/>
  <c r="G64" i="1"/>
  <c r="G65" i="1"/>
  <c r="G62" i="1"/>
  <c r="G54" i="1"/>
  <c r="G55" i="1"/>
  <c r="G56" i="1"/>
  <c r="G53" i="1"/>
  <c r="G49" i="1"/>
  <c r="G50" i="1"/>
  <c r="G51" i="1"/>
  <c r="G48" i="1"/>
  <c r="G43" i="1"/>
  <c r="G42" i="1"/>
  <c r="G41" i="1"/>
  <c r="G37" i="1"/>
  <c r="G38" i="1"/>
  <c r="G39" i="1"/>
  <c r="G36" i="1"/>
  <c r="G32" i="1"/>
  <c r="G33" i="1"/>
  <c r="G34" i="1"/>
  <c r="G31" i="1"/>
  <c r="G29" i="1"/>
  <c r="G28" i="1"/>
  <c r="G20" i="1"/>
  <c r="G21" i="1"/>
  <c r="G19" i="1"/>
  <c r="G18" i="1"/>
  <c r="G16" i="1"/>
  <c r="G15" i="1"/>
  <c r="G14" i="1"/>
  <c r="G120" i="1" l="1"/>
</calcChain>
</file>

<file path=xl/sharedStrings.xml><?xml version="1.0" encoding="utf-8"?>
<sst xmlns="http://schemas.openxmlformats.org/spreadsheetml/2006/main" count="641" uniqueCount="495">
  <si>
    <t>total.</t>
  </si>
  <si>
    <t>24.4 Enlace al texto</t>
  </si>
  <si>
    <t>24.1 Listado</t>
  </si>
  <si>
    <t>Ponderación</t>
  </si>
  <si>
    <t xml:space="preserve">subdivisión </t>
  </si>
  <si>
    <t xml:space="preserve">Apartado </t>
  </si>
  <si>
    <t>Identificación</t>
  </si>
  <si>
    <t xml:space="preserve">Subdivisión </t>
  </si>
  <si>
    <t xml:space="preserve">Ponderación </t>
  </si>
  <si>
    <t>35.4 Enlace al texto</t>
  </si>
  <si>
    <t>Publicación de información oficiosa</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</si>
  <si>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</si>
  <si>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</si>
  <si>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</si>
  <si>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</si>
  <si>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</si>
  <si>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</si>
  <si>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</si>
  <si>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</si>
  <si>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</si>
  <si>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</si>
  <si>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</si>
  <si>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</si>
  <si>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</si>
  <si>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</si>
  <si>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</si>
  <si>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</si>
  <si>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</si>
  <si>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</si>
  <si>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</si>
  <si>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</si>
  <si>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</si>
  <si>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</si>
  <si>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</si>
  <si>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</si>
  <si>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</si>
  <si>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</si>
  <si>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</si>
  <si>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</si>
  <si>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</si>
  <si>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</si>
  <si>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</si>
  <si>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</si>
  <si>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</si>
  <si>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</si>
  <si>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</si>
  <si>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</si>
  <si>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</si>
  <si>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</si>
  <si>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</si>
  <si>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</si>
  <si>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</si>
  <si>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</si>
  <si>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</si>
  <si>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</si>
  <si>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</si>
  <si>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</si>
  <si>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</si>
  <si>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</si>
  <si>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</si>
  <si>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</si>
  <si>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</si>
  <si>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</si>
  <si>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</si>
  <si>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</si>
  <si>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</si>
  <si>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</si>
  <si>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</si>
  <si>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</si>
  <si>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</si>
  <si>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</si>
  <si>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</si>
  <si>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</si>
  <si>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</si>
  <si>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</si>
  <si>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</si>
  <si>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</si>
  <si>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</si>
  <si>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</si>
  <si>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</si>
  <si>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</si>
  <si>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</si>
  <si>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</si>
  <si>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</si>
  <si>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</si>
  <si>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</si>
  <si>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</si>
  <si>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</si>
  <si>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</si>
  <si>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</si>
  <si>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</si>
  <si>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</si>
  <si>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</si>
  <si>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</si>
  <si>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</si>
  <si>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</si>
  <si>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</si>
  <si>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</si>
  <si>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</si>
  <si>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</si>
  <si>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</si>
  <si>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</si>
  <si>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</si>
  <si>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</si>
  <si>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</si>
  <si>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</si>
  <si>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</si>
  <si>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</si>
  <si>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</si>
  <si>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</si>
  <si>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</si>
  <si>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</si>
  <si>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</si>
  <si>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</si>
  <si>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</si>
  <si>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</si>
  <si>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</si>
  <si>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</si>
  <si>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</si>
  <si>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</si>
  <si>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</si>
  <si>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</si>
  <si>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</si>
  <si>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</si>
  <si>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</si>
  <si>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</si>
  <si>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</si>
  <si>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</si>
  <si>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</si>
  <si>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</si>
  <si>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</si>
  <si>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</si>
  <si>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</si>
  <si>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</si>
  <si>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</si>
  <si>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</si>
  <si>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</si>
  <si>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</si>
  <si>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</si>
  <si>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</si>
  <si>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</si>
  <si>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</si>
  <si>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</si>
  <si>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</si>
  <si>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</si>
  <si>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</si>
  <si>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</si>
  <si>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</si>
  <si>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</si>
  <si>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</si>
  <si>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</si>
  <si>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</si>
  <si>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</si>
  <si>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</si>
  <si>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</si>
  <si>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</si>
  <si>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</si>
  <si>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</si>
  <si>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</si>
  <si>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</si>
  <si>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</si>
  <si>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</si>
  <si>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</si>
  <si>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</si>
  <si>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</si>
  <si>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</si>
  <si>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</si>
  <si>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</si>
  <si>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</si>
  <si>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</si>
  <si>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</si>
  <si>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</si>
  <si>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</si>
  <si>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</si>
  <si>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</si>
  <si>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</si>
  <si>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</si>
  <si>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</si>
  <si>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</si>
  <si>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</si>
  <si>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</si>
  <si>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</si>
  <si>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</si>
  <si>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</si>
  <si>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</si>
  <si>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</si>
  <si>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</si>
  <si>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</si>
  <si>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</si>
  <si>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</si>
  <si>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</si>
  <si>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</si>
  <si>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</si>
  <si>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</si>
  <si>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</si>
  <si>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</si>
  <si>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</si>
  <si>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</si>
  <si>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</si>
  <si>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</si>
  <si>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</si>
  <si>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</si>
  <si>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</si>
  <si>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</si>
  <si>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</si>
  <si>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</si>
  <si>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</si>
  <si>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</si>
  <si>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</si>
  <si>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</si>
  <si>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</si>
  <si>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</si>
  <si>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</si>
  <si>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</si>
  <si>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</si>
  <si>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</si>
  <si>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</si>
  <si>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</si>
  <si>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</si>
  <si>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</si>
  <si>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</si>
  <si>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</si>
  <si>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</si>
  <si>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</si>
  <si>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</si>
  <si>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</si>
  <si>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</si>
  <si>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</si>
  <si>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</si>
  <si>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</si>
  <si>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</si>
  <si>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</si>
  <si>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</si>
  <si>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La actualización es anual</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</si>
  <si>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</si>
  <si>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</si>
  <si>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</si>
  <si>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</si>
  <si>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</si>
  <si>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</si>
  <si>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</si>
  <si>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</si>
  <si>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</si>
  <si>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</si>
  <si>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</si>
  <si>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</si>
  <si>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</si>
  <si>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</si>
  <si>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</si>
  <si>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</si>
  <si>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</si>
  <si>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</si>
  <si>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</si>
  <si>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</si>
  <si>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</si>
  <si>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</si>
  <si>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</si>
  <si>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</si>
  <si>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</si>
  <si>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</si>
  <si>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</si>
  <si>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</si>
  <si>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</si>
  <si>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</si>
  <si>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</si>
  <si>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</si>
  <si>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</si>
  <si>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</si>
  <si>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</si>
  <si>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</si>
  <si>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</si>
  <si>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</si>
  <si>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</si>
  <si>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</si>
  <si>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</si>
  <si>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</si>
  <si>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</si>
  <si>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</si>
  <si>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</si>
  <si>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</si>
  <si>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</si>
  <si>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</si>
  <si>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</si>
  <si>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</si>
  <si>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</si>
  <si>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</si>
  <si>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</si>
  <si>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</si>
  <si>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</si>
  <si>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</si>
  <si>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</si>
  <si>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</si>
  <si>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</si>
  <si>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</si>
  <si>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</si>
  <si>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</si>
  <si>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</si>
  <si>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</si>
  <si>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</si>
  <si>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</si>
  <si>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</si>
  <si>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</si>
  <si>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</si>
  <si>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</si>
  <si>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</si>
  <si>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</si>
  <si>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</si>
  <si>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</si>
  <si>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</si>
  <si>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</si>
  <si>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</si>
  <si>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</si>
  <si>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</si>
  <si>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</si>
  <si>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</si>
  <si>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</si>
  <si>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</si>
  <si>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</si>
  <si>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</si>
  <si>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</si>
  <si>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</si>
  <si>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</si>
  <si>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</si>
  <si>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</si>
  <si>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</si>
  <si>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</si>
  <si>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</si>
  <si>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</si>
  <si>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</si>
  <si>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</si>
  <si>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</si>
  <si>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</si>
  <si>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</si>
  <si>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</si>
  <si>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</si>
  <si>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</si>
  <si>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</si>
  <si>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</si>
  <si>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</si>
  <si>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</si>
  <si>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</si>
  <si>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</si>
  <si>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</si>
  <si>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</si>
  <si>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</si>
  <si>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</si>
  <si>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</si>
  <si>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</si>
  <si>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</si>
  <si>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</si>
  <si>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</si>
  <si>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</si>
  <si>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</si>
  <si>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</si>
  <si>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</si>
  <si>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</si>
  <si>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</si>
  <si>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</si>
  <si>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</si>
  <si>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</si>
  <si>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</si>
  <si>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</si>
  <si>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</si>
  <si>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</si>
  <si>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</si>
  <si>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</si>
  <si>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</si>
  <si>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</si>
  <si>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</si>
  <si>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</si>
  <si>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</si>
  <si>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</si>
  <si>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</si>
  <si>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</si>
  <si>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</si>
  <si>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</si>
  <si>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</si>
  <si>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</si>
  <si>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</si>
  <si>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</si>
  <si>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</si>
  <si>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</si>
  <si>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</si>
  <si>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</si>
  <si>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</si>
  <si>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</si>
  <si>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</si>
  <si>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</si>
  <si>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</si>
  <si>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</si>
  <si>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</si>
  <si>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</si>
  <si>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</si>
  <si>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</si>
  <si>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</si>
  <si>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</si>
  <si>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</si>
  <si>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</si>
  <si>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</si>
  <si>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</si>
  <si>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</si>
  <si>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</si>
  <si>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</si>
  <si>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</si>
  <si>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</si>
  <si>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</si>
  <si>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</si>
  <si>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</si>
  <si>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</si>
  <si>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</si>
  <si>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</si>
  <si>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</si>
  <si>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</si>
  <si>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</si>
  <si>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</si>
  <si>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</si>
  <si>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</si>
  <si>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</si>
  <si>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</si>
  <si>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</si>
  <si>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</si>
  <si>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</si>
  <si>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</si>
  <si>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</si>
  <si>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</si>
  <si>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</si>
  <si>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</si>
  <si>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TOTAL</t>
  </si>
  <si>
    <t>Comentarios evaluación</t>
  </si>
  <si>
    <t>Criterio</t>
  </si>
  <si>
    <t>Comentarios actualización</t>
  </si>
  <si>
    <t>Sí cumple</t>
  </si>
  <si>
    <t>N/A</t>
  </si>
  <si>
    <t xml:space="preserve">El acta colocada hace referencia a "certificación sobre información contenida en el Registro", no a la entrega de documentos en el proceso de acceso a la información pública. Esta observación ya se había realizado anteriormente. </t>
  </si>
  <si>
    <t>Incongruente</t>
  </si>
  <si>
    <t xml:space="preserve">Las actas no indican la razón de la versión pública según lo establecido en el Art. 30 LAIP y Art. 17 Lineamiento para trámite de solicitudes. En la resolución N°22-2019 se coloca el número telefónico del solicitante. Hay anexos que no se han publicado, por ejemplo del 2019 las número 45. 50, </t>
  </si>
  <si>
    <t>La información no se publica de manera trimestral. Solo se observa actualización a septiembre y octubre 2018, marzo, mayo, junio y  julio 2019. No hay actualización a octubre 2017.</t>
  </si>
  <si>
    <t>Incompleto</t>
  </si>
  <si>
    <t xml:space="preserve">El acta de eliminación documental y tabla de plazos fue publicada hasta octubre 2019. </t>
  </si>
  <si>
    <t>Los documentos no son acta de inexistencia o información al respecto, sino solo el formulario de dichos documentos. La información está incompleta.</t>
  </si>
  <si>
    <t>La memoria de labores 2017-2018 incluye el período junio 2014-septiembre 2017; y la siguiente abarca el período junio 2018- mayo 2019. No hay información del período de octubre 2017- mayo 2018. La información está incompleta.</t>
  </si>
  <si>
    <t>La información no se actualiza trimestralmente. La información se publicó en octubre 2019.</t>
  </si>
  <si>
    <t xml:space="preserve">La información está bien. </t>
  </si>
  <si>
    <t>La información se publicó en octubre 2019.</t>
  </si>
  <si>
    <t xml:space="preserve">El presupuesto 2018 está en formato defectuoso, ya que no permite procesar la información contenida en él. Los estados financieros y ejecución presupuestaria se publica de manera mensual. </t>
  </si>
  <si>
    <t>Formato</t>
  </si>
  <si>
    <t>Se publica la ley principal y su reglamento. No se publica el Manual de Procedimientos de la Gerencia Administrativa. El apartado está incompleto.</t>
  </si>
  <si>
    <t>Desactualizado</t>
  </si>
  <si>
    <t>La información del Gerente de Telecomunicaciones está a junio 2019; y la del Gerente Financiero, Director Propietario y Suplente están desactualizados mayo. No se incluye al Gerente de Participación Ciudadana, Gerente de Electricidad, Gereente de Informática. La información está desactualizada e incompleta</t>
  </si>
  <si>
    <t>La información trimestral se publicó en octubre 2019.</t>
  </si>
  <si>
    <t>La información está incompleta, ya que no indica el nombre de la persona seleccionada en la plaza. Además, el tipo de contratación hace referencia a si es por ley de salarios, contrato o servicios profesionales.</t>
  </si>
  <si>
    <t>Las actas de inexistencia trimestral se publicaron en octubre 2019</t>
  </si>
  <si>
    <t xml:space="preserve">No se observa la remuneración del Subgerente de Electricidad, el cual se refleja en el Directorio. El apartado está incompleto. </t>
  </si>
  <si>
    <t>No se encuentra el POA de la Unidad de Gestión de Talento Humano 2019.  No se encuentra el informe de avance del POA para el segundo semestre del 2018. La información está incompleta.</t>
  </si>
  <si>
    <t>La mayoría de la información se publicó en el 2019</t>
  </si>
  <si>
    <t>El apartado está actualizado a septiembre 2019.</t>
  </si>
  <si>
    <t>Los viajes de mayo a octubre 2019 se publicaron en octubre. La información de 2017 se publicó a partir de octubre 2018.</t>
  </si>
  <si>
    <t>El valor actual del bien es el mismo en todos los listados. Hay facturas que no son legibles. Además no hay certeza de cuál factura corresponde al bien detallado en el listado. Además, solamente se reportan 11 facturas y son más bienes los incorporados en la lista. El apartado está incompleto.</t>
  </si>
  <si>
    <t>Los listados publicados no indican vigencia del permiso</t>
  </si>
  <si>
    <t>No se encuentra el listado a enero 2019.</t>
  </si>
  <si>
    <t>La información se publicó en octubre 2019</t>
  </si>
  <si>
    <t>No se publica la rendición de cuentas al 2019, pero posee acta de inexistencia. Para el resto de mecanismos de participacicon, si bien se enlistan, no se indican los requisitos de participación; estando incompleto esta parte.</t>
  </si>
  <si>
    <t>Se observa actualización a julio 2018, abril  y octubre 2019.</t>
  </si>
  <si>
    <t>Algunas estadísticas del 2018 se publicaron hasta noviembre 2019.</t>
  </si>
  <si>
    <t>La información se publicó en octubre y noviembre 2019</t>
  </si>
  <si>
    <t>Se observa actualización a septiembre 2018, enero, mayo, junio, septiembre 2019.</t>
  </si>
  <si>
    <t>Las plantillas no se han actualizado trimestralmente. El enlace no dirige directamente a la resolución, pero sí al buscador.</t>
  </si>
  <si>
    <t>Las actas publicadas son hasta diciembre 2018. No hay ninguna correspondiente al 2019. Dichas actas se publicaron hasta noviembre 2019. No se indica quiénes son las personas que suscriben las actas. No se encuentran las actas de febrero a noviembre 2018.</t>
  </si>
  <si>
    <t>La información se publicó en febrero y noviembre 2019.</t>
  </si>
  <si>
    <t>El documento correspondiente a junio 2018 está en formato no seleccionable. No se encuentra el indice a diciembre 2017. La información está incompleta.</t>
  </si>
  <si>
    <t>El apartado se ha actualizado constantemente.</t>
  </si>
  <si>
    <t xml:space="preserve">No se publica la plantilla de las adquisiciones con la información que establecen los lineamientos, ya que no indica el nombre y características de la contraparte, forma de contratación, plazos de cumplimiento. </t>
  </si>
  <si>
    <t>La información no se actualiza trimestralmente. La información se publicó en octubre 2018, mayo, septiembre y noviembre 2019.</t>
  </si>
  <si>
    <r>
      <t xml:space="preserve">Por error involuntario al momento de cargarlo en el Portal de transparencia de la SIGET, se encuentran dos documentos que hacen referencia al Manual de Organización de la Gerencia Administrativa, existiendo una duplicidad en los nombres, más no en los documentos; puesto que, el documento bajo el acápite de Manual de Organización Gerencia Administrativa corresponde, al descargarlo, al   Manual de Procedimientos de la Gerencia Administrativa, el cual se encuentran disponibles y actualizado. Se solicita cambio de ponderación en 1.2 Normativa generada; ya que, únicamente existe un error involuntario en uno de los documentos ya disponibles, cumpliendo con los Instructivos para la Publicación de Información Oficiosa. Debido a lo anterior, en el Portal de Transparencia de la SIGET en la sección Marco normativo ítem: Manuales básicos de organización, se realizó la modificación del nombre del documento "Manual de Organización Gerencia Administrativa" al correcto que sería: Manual de Procedimiento de la Gerencia Administrativa  subsanado así el comentario realizado. </t>
    </r>
    <r>
      <rPr>
        <u/>
        <sz val="11"/>
        <color theme="1"/>
        <rFont val="Calibri"/>
        <family val="2"/>
        <scheme val="minor"/>
      </rPr>
      <t>Anexo A Número de ítem 1: Marco Normativo</t>
    </r>
  </si>
  <si>
    <r>
      <t xml:space="preserve">En referencia al cargo de 1. </t>
    </r>
    <r>
      <rPr>
        <u/>
        <sz val="12"/>
        <color theme="1"/>
        <rFont val="Calibri"/>
        <family val="2"/>
        <scheme val="minor"/>
      </rPr>
      <t>Gerente de Participación Ciudadana</t>
    </r>
    <r>
      <rPr>
        <sz val="12"/>
        <color theme="1"/>
        <rFont val="Calibri"/>
        <family val="2"/>
        <scheme val="minor"/>
      </rPr>
      <t xml:space="preserve">, el funcionario asignado a este cargo presento su renuncia desde agosto 2019 y a la fecha el cargo no fue ocupado por ninguna persona, además por parte de las altas autoridades, se realizan estudios para modificar y adecuar la estructura organizativa de la SIGET a realidad nacional de nuestro país encaminadas a resolver las necesidades de la población salvadoreña, asegurando una respuesta más efectiva para el cumplimientos de las atribuciones legales conferidas a la SIGET; debido a ello, dicho cargo a la fecha no se encuentra vigente pero se muestra en el historial la información concerniente a dicho cargo, en los documentos PDF. que se descargan en la parte inferior de ese ítem. </t>
    </r>
  </si>
  <si>
    <r>
      <t xml:space="preserve">2. </t>
    </r>
    <r>
      <rPr>
        <u/>
        <sz val="12"/>
        <color theme="1"/>
        <rFont val="Calibri"/>
        <family val="2"/>
        <scheme val="minor"/>
      </rPr>
      <t>Gerente de Electricidad</t>
    </r>
    <r>
      <rPr>
        <sz val="12"/>
        <color theme="1"/>
        <rFont val="Calibri"/>
        <family val="2"/>
        <scheme val="minor"/>
      </rPr>
      <t xml:space="preserve"> el Ing. José Luis Regalado, que era el funcionario asignado a ese cargo presento su renuncia el 31 de octubre de 2019, siendo sustituido por el actual Gerente de Electricidad, quien tomo posesión en los primeros días del mes de noviembre, y como establece el Art. 19 del Reglamento Interno de la SIGET, todo empleado que ingrese a la institución posee un período de prueba de 30 días; no obstante, el día 20 de noviembre se actualizo el perfil con los datos del Ing. Francisco Quintanar, quien funge como actual Gerente de Electricidad. </t>
    </r>
  </si>
  <si>
    <r>
      <t xml:space="preserve">3. </t>
    </r>
    <r>
      <rPr>
        <u/>
        <sz val="12"/>
        <color theme="1"/>
        <rFont val="Calibri"/>
        <family val="2"/>
        <scheme val="minor"/>
      </rPr>
      <t>Gerente de Informática</t>
    </r>
    <r>
      <rPr>
        <sz val="12"/>
        <color theme="1"/>
        <rFont val="Calibri"/>
        <family val="2"/>
        <scheme val="minor"/>
      </rPr>
      <t xml:space="preserve">, este cargo fue deshabilitado del sistema en agosto de 2019, debido a que el funcionario asignado presento la renuncia en mencionado período, y tomando en cuenta los procesos internos de reestructuración dicho cargo a la fecha aún no cuenta con titular gerente reportado por parte de la Unidad de Gestión del Talento Humano. </t>
    </r>
  </si>
  <si>
    <r>
      <t xml:space="preserve">Referente a la Información del </t>
    </r>
    <r>
      <rPr>
        <u/>
        <sz val="12"/>
        <color theme="1"/>
        <rFont val="Calibri"/>
        <family val="2"/>
        <scheme val="minor"/>
      </rPr>
      <t>Gerente de Telecomunicaciones, Gerente Financiero, Director Propietario y Suplente,</t>
    </r>
    <r>
      <rPr>
        <sz val="12"/>
        <color theme="1"/>
        <rFont val="Calibri"/>
        <family val="2"/>
        <scheme val="minor"/>
      </rPr>
      <t xml:space="preserve"> dichos funcionarios no presentaron variación en sus atestados (experiencia laboral y formación educativa) por ello no se realizó modificación al perfil. </t>
    </r>
  </si>
  <si>
    <t>Sin comentarios</t>
  </si>
  <si>
    <t xml:space="preserve">Sin comentarios </t>
  </si>
  <si>
    <t>sin comentarios</t>
  </si>
  <si>
    <t>Nota propuesta</t>
  </si>
  <si>
    <t>Propuesta puntos</t>
  </si>
  <si>
    <r>
      <t xml:space="preserve">Por ello, </t>
    </r>
    <r>
      <rPr>
        <u/>
        <sz val="12"/>
        <color theme="1"/>
        <rFont val="Calibri"/>
        <family val="2"/>
        <scheme val="minor"/>
      </rPr>
      <t>solicito la modificación de la nota</t>
    </r>
    <r>
      <rPr>
        <sz val="12"/>
        <color theme="1"/>
        <rFont val="Calibri"/>
        <family val="2"/>
        <scheme val="minor"/>
      </rPr>
      <t xml:space="preserve">, debido a que el ítem Directorios de funcionarios, se encuentran disponible públicamente a través de Plantillas con la información de los funcionarios aún vigentes, además del historial de funcionarios, según los períodos de actualización que consta de información seleccionable en el Portal de Transparencia de la SIGET, a través de 8 documentos que corresponden a: Directorios de funcionarios octubre 2017, Directorios de funcionarios enero 2018, Directorios de funcionarios abril 2018, Directorios de funcionarios julio 2018, Directorios de funcionarios octubre 2018, Directorios de funcionarios enero 2019, Directorios de funcionarios abril 2019, Directorios de funcionarios julio 2019, Directorios de funcionarios octubre 2019, según como se requiere en el Instructivo para el proceso de evaluación del desempeño  II-2019, suscrito el 9 de septiembre de 2019 por el Instituto de Acceso a la Información Pública. </t>
    </r>
    <r>
      <rPr>
        <u/>
        <sz val="12"/>
        <color theme="1"/>
        <rFont val="Calibri"/>
        <family val="2"/>
        <scheme val="minor"/>
      </rPr>
      <t>Anexo A Número de ítem 3: Directorio de Funcionarios</t>
    </r>
  </si>
  <si>
    <r>
      <t>El Presupuesto 2018 se encuentra disponible en formato PDF. Seleccionable, bajo el titulo "Presupuesto SIGET 2018" pondera a cero el valor del presupuesto, cuando se encuentran disponible públicamente en formato seleccionable 9 documentos que corresponden a: Presupuesto anual 2012, presupuesto anual 2013, presupuesto anual 2014, presupuesto anual 2015, presupuesto anual 2016, presupuesto anual 2017, presupuesto anual 2018 y presupuesto anual 2019. Así tambien sobre el ítem</t>
    </r>
    <r>
      <rPr>
        <u/>
        <sz val="11"/>
        <color theme="1"/>
        <rFont val="Calibri"/>
        <family val="2"/>
        <scheme val="minor"/>
      </rPr>
      <t xml:space="preserve"> 4.5 Actualización trimestral (4 períodos) </t>
    </r>
    <r>
      <rPr>
        <sz val="11"/>
        <color theme="1"/>
        <rFont val="Calibri"/>
        <family val="2"/>
        <scheme val="minor"/>
      </rPr>
      <t xml:space="preserve">se pondero en 0.05 encontrando toda la información disponible de los presupuestos anuales, Estados financieros (flojo de fondos, situación financiera, rendimiento economico, entre otros) actualizados cada mes y no actualizada trimestralmente como establece el Instructivo de publicación de Información Oficiosa, superando lo requerido . </t>
    </r>
    <r>
      <rPr>
        <u/>
        <sz val="11"/>
        <color theme="1"/>
        <rFont val="Calibri"/>
        <family val="2"/>
        <scheme val="minor"/>
      </rPr>
      <t>Anexo A Número de ítem 4: Presupuesto</t>
    </r>
  </si>
  <si>
    <r>
      <t xml:space="preserve">La Unidad de Gestión del Talento Humano estableció, debido a que, a través de acuerdo administrativo, fundamentado en las asignaciones legales especiales de vigilancia y monitoreo del corte de tráfico de telecomunicaciones de los Centros Penitenciarios, Granjas Penitenciarias y Centro de Detención Menor, establecidas para la SIGET, en los arts. 80-A y 80-B de las Reformas de Ley Penitenciaria, publicadas en el Diario Oficial No. 161, tomo No. 420 de fecha treinta y uno de agosto de dos mil dieciocho; así como artículos 12, 13, 14 y 15 de la Ley Especial Contra el Delito de Extorsión; esta Superintendencia declaró como reservado los nombres de los empleados que forman parte de esta entidad, en apego a la excepción normativa de acceso a información pública, establecida en el Art. 19 letra d. el cual establece: Información Reservada art. 19.- Es información reservada: …d. La que ponga en peligro evidente la vida, la seguridad o la salud de cualquier persona. Debido a que, no obstante, esta información es de carácter público, divulgarla hace identificable a los empleados que laboran en esta institución, dejándoles vulnerables ante riesgos a su seguridad o represalias de cualquier índole, por la realización de las asignaciones especiales que tiene esta Superintendencia establecidas en la Ley Penitenciaria y Ley Especial Contra el Delito de Extorsión, ya mencionadas. Con excepción de los funcionarios, con forme al artículo 10 numeral 3 de la LAIP. los cuales se encuentran disponibles públicamente en el Portal de Transparencia d la SIGET. </t>
    </r>
    <r>
      <rPr>
        <u/>
        <sz val="11"/>
        <color theme="1"/>
        <rFont val="Calibri"/>
        <family val="2"/>
        <scheme val="minor"/>
      </rPr>
      <t>Anexo  Número de ítem 5: Pocesos de selección</t>
    </r>
  </si>
  <si>
    <r>
      <t xml:space="preserve">El listado de remuneraciones se realiza con base al Cargo Presupuestario que se define a través de titulos establecidos por el Ministerio de Hacienda  con base al Presupuesto General de la Nación;  el Jefe de la Unidad de Gestión del Talento Humano aclaro que en referencia al cargo de Sub Gerente de Electricidad, este se refleja en la plantilla de Remuneaciones como Jefe de Departamento, debido a que el cambio de asignación en dicha plantilla de remuneraciones se realizo hasta el periodo de agosto 2019 ante el Ministerio de Hacienda.  </t>
    </r>
    <r>
      <rPr>
        <u/>
        <sz val="11"/>
        <color theme="1"/>
        <rFont val="Calibri"/>
        <family val="2"/>
        <scheme val="minor"/>
      </rPr>
      <t>Anexo  Número de ítem 7: Remuneraciones</t>
    </r>
    <r>
      <rPr>
        <sz val="11"/>
        <color theme="1"/>
        <rFont val="Calibri"/>
        <family val="2"/>
        <scheme val="minor"/>
      </rPr>
      <t xml:space="preserve"> </t>
    </r>
  </si>
  <si>
    <r>
      <t xml:space="preserve">El Plan Operativo Anual de la Unidad de Gestión del Talento Humano año 2019, </t>
    </r>
    <r>
      <rPr>
        <u/>
        <sz val="11"/>
        <color theme="1"/>
        <rFont val="Calibri"/>
        <family val="2"/>
        <scheme val="minor"/>
      </rPr>
      <t xml:space="preserve">se encuentra disponible públicamente enlas </t>
    </r>
    <r>
      <rPr>
        <u/>
        <sz val="11"/>
        <color rgb="FFFF0000"/>
        <rFont val="Calibri"/>
        <family val="2"/>
        <scheme val="minor"/>
      </rPr>
      <t xml:space="preserve">páginas 2 y 5 </t>
    </r>
    <r>
      <rPr>
        <u/>
        <sz val="11"/>
        <color theme="1"/>
        <rFont val="Calibri"/>
        <family val="2"/>
        <scheme val="minor"/>
      </rPr>
      <t>del Plan Operativo Anual de la la Gerencia Administrativa ya que dentro de la estructura organizativa vigente, dicha Gerencia esta formada por: Departamento de Servicios Generales y Unidad de Gestión del Talento Humano</t>
    </r>
    <r>
      <rPr>
        <sz val="11"/>
        <color theme="1"/>
        <rFont val="Calibri"/>
        <family val="2"/>
        <scheme val="minor"/>
      </rPr>
      <t xml:space="preserve">. Es por ello que el documento requerido (POA de Unidad de Gestión del Talento Humano 2019), se encuentra disponible al público a través del Plan Operativo Anual de la Gerencia Administrativo. Por lo cual cumple con lo establecido en el Instructivo para el proceso de evaluación del desempeño  II-2019, suscrito el 9 de septiembre de 2019 por el Instituto de Acceso a la Información Pública. Se solicita cambio de ponderación.  </t>
    </r>
    <r>
      <rPr>
        <u/>
        <sz val="11"/>
        <color theme="1"/>
        <rFont val="Calibri"/>
        <family val="2"/>
        <scheme val="minor"/>
      </rPr>
      <t>Anexo  Número de ítem 8: Plan Operativo Anual</t>
    </r>
  </si>
  <si>
    <r>
      <t xml:space="preserve">En referencia a públicación de las actas, debido a que el Instructivo para el proceso de evaluación del desempeño II-2019, suscrito el 9 de septiembre de 2019 por el Instituto de Acceso a la Información Pública. Establece en su capitulo V Transparencia Activa, sección A Criterios de evalución, numeral 4, lo siguiente:  </t>
    </r>
    <r>
      <rPr>
        <u/>
        <sz val="11"/>
        <color theme="1"/>
        <rFont val="Calibri"/>
        <family val="2"/>
        <scheme val="minor"/>
      </rPr>
      <t>4. Actualización: el portal debe mostrar la información producida en el período comprendido entre agosto 2017 y julio 2019. Los apartados que no muestren la información actualizada de manera trimestral hasta julio 2019 serán evaluados como incumplimiento, salvo aquellos que la ley concede un plazo mayor para la actualización de la información. Art. 4 inciso primero Lineamiento 1 para la publicación de información oficiosa.</t>
    </r>
    <r>
      <rPr>
        <sz val="11"/>
        <color theme="1"/>
        <rFont val="Calibri"/>
        <family val="2"/>
        <scheme val="minor"/>
      </rPr>
      <t xml:space="preserve"> Por ello, esta Unidad siguiendo lo requerido actualizó conforme cada período solicitado las actas de inexistencia, no obstante dichas actas ya estuvieran disponibles según lo establecido, con el proposito de general más claridad al momento de la busqueda de la información, conforme a la forma solicitada por el IAIP.</t>
    </r>
    <r>
      <rPr>
        <u/>
        <sz val="11"/>
        <color theme="1"/>
        <rFont val="Calibri"/>
        <family val="2"/>
        <scheme val="minor"/>
      </rPr>
      <t xml:space="preserve">  Anexo  Número de ítem 6: Asesores </t>
    </r>
  </si>
  <si>
    <r>
      <t xml:space="preserve">En referencia a públicación de las actas de inexistencias, debido a que el Instructivo para el proceso de evaluación del desempeño II-2019, suscrito el 9 de septiembre de 2019 por el Instituto de Acceso a la Información Pública. Establece en su capitulo </t>
    </r>
    <r>
      <rPr>
        <u/>
        <sz val="11"/>
        <color theme="1"/>
        <rFont val="Calibri"/>
        <family val="2"/>
        <scheme val="minor"/>
      </rPr>
      <t xml:space="preserve">V Transparencia Activa, sección A Criterios de evalución, numeral 4, lo siguiente:  4. Actualización: el portal debe mostrar la información producida en el período comprendido entre agosto 2017 y julio 2019. Los apartados que no muestren la información actualizada de manera trimestral hasta julio 2019 serán evaluados como incumplimiento, salvo aquellos que la ley concede un plazo mayor para la actualización de la información. Art. 4 inciso primero Lineamiento 1 para la publicación de información oficiosa. </t>
    </r>
    <r>
      <rPr>
        <sz val="11"/>
        <color theme="1"/>
        <rFont val="Calibri"/>
        <family val="2"/>
        <scheme val="minor"/>
      </rPr>
      <t>Por ello, esta Unidad siguiendo lo requerido actualizó conforme cada período solicitado las actas de inexistencia, no obstante dichas actas ya estuvieran disponibles según lo establecido, con el proposito de general más claridad al momento de la busqueda de la información, conforme a la forma solicitada por el IAIP.</t>
    </r>
    <r>
      <rPr>
        <u/>
        <sz val="11"/>
        <color theme="1"/>
        <rFont val="Calibri"/>
        <family val="2"/>
        <scheme val="minor"/>
      </rPr>
      <t xml:space="preserve"> Anexo Número de ítems 14 Listado de obras, 15 Subsidios e incentivos fiscales y 16 recursos públicos asignados a privados  </t>
    </r>
  </si>
  <si>
    <r>
      <t xml:space="preserve">Las Plantillas con la información de las adquisiciones se encuentran publicadas y disponible a través de 8 documentos los cuales son: 1. Plantilla de adquisiciones y contrataciones agosto a octubre 2019 2. Plantilla de adquisiciones y contrataciones mayo, junio a julio 2019 3. Plantilla de adquisiciones y contrataciones enero a abril 2019 4. Plantilla de adquisiciones y contrataciones Julio a diciembre 2018 5. Plantilla de adquisiciones y contrataciones enero a abril 2018 6. Plantilla de adquisiciones y contrataciones noviembre a diciembre 2017 7. Plantilla de adquisiciones y contrataciones agosto a octubre 2017. 8. Plantilla de órdenes de compras período agosto- diciembre 2017.  Además de 1,370 documentos que corresponden a adquisiciones y contrataciones con forme a lo establecido por los Lineamientos de Publicación de Información Oficiosa. Se anexa Captura de pantalla del Portal de Transparencia donde muestra las plantillas disponibles. Por lo cual solicito cambio de ponderación, debido a que la información si se encuentra disponible a través de documentos descagables.  </t>
    </r>
    <r>
      <rPr>
        <u/>
        <sz val="11"/>
        <color theme="1"/>
        <rFont val="Calibri"/>
        <family val="2"/>
        <scheme val="minor"/>
      </rPr>
      <t>Anexo Número de ítems 18 adquisiciones y contrataciones</t>
    </r>
    <r>
      <rPr>
        <sz val="11"/>
        <color theme="1"/>
        <rFont val="Calibri"/>
        <family val="2"/>
        <scheme val="minor"/>
      </rPr>
      <t xml:space="preserve"> </t>
    </r>
  </si>
  <si>
    <r>
      <t xml:space="preserve">En el Portal de Transparencia de la SIGET en la sección Cumplimiento LAIP, ítem Índice de Información Reservada, se encuentran disponibles los Índice de Información siguientes:  1. Reservada 1° Semestre - Año 2019, 2. Índice de Información Reservada 2° Semestre - Año 2018, 3. Índice de Información Reservada 1° Semestre- Año 2018, 4. Índice de Información Reservada 2017. Así como las respectivas notas de remisión en cumplimiento a lo solicitado por el IAIP. Que, en referencia al Índice correspondiente a junio 2018, tuvo el proceso de modificación a documento seleccionable PDF. pero sin saber las razones técnicas dicho documento no es seleccionable, para efectos se actualiza ese documento y se pone a disposición archivo Excel para mayor accesibilidad.  </t>
    </r>
    <r>
      <rPr>
        <u/>
        <sz val="11"/>
        <color theme="1"/>
        <rFont val="Calibri"/>
        <family val="2"/>
        <scheme val="minor"/>
      </rPr>
      <t xml:space="preserve">Anexo Número de ítem 25 índice de Información Reservada </t>
    </r>
  </si>
  <si>
    <r>
      <t xml:space="preserve">Que mediante acuerdo A/0008/2000 ADM y A/0007/2000 ADM de fecha 2 de mayo 2000, se establecen los costos de reproducción por hoja, certificación y constancia  de documentos a efecto de cubrir los costos por la generación de gastos operativos y administrativos en los que incurre la SIGET  en la solicitud de certificaciones en los rubros de Electricidad y Telecomunicaciones, siendo estos acuerdos, los unicos documentos oficiales en los cuales se disponen los costos de reproducción y certificación que las Gerencias, Unidades y Departamentos que conforman  esta instituciones incluyendo la Unidad de Acceso a la Información y Transparaencia, toman de referencia al momento de gestionar la la solicitud de un interesado. Es por ello, que en el Portal de Transparencia de la SIGET se tiene a disposición dichos documentos. Solito por lo anterior el cambio de ponderación.   </t>
    </r>
    <r>
      <rPr>
        <u/>
        <sz val="11"/>
        <color theme="1"/>
        <rFont val="Calibri"/>
        <family val="2"/>
        <scheme val="minor"/>
      </rPr>
      <t>Anexo Número de ítem 28 Costos de reproducción</t>
    </r>
    <r>
      <rPr>
        <sz val="11"/>
        <color theme="1"/>
        <rFont val="Calibri"/>
        <family val="2"/>
        <scheme val="minor"/>
      </rPr>
      <t>.</t>
    </r>
  </si>
  <si>
    <t>Comentarios UAIT</t>
  </si>
  <si>
    <r>
      <t xml:space="preserve">En referencia, la Unidad de Gestión de Documental y Archivo de la SIGET sobre el comentario, a través de oficio establecio el:  </t>
    </r>
    <r>
      <rPr>
        <i/>
        <sz val="11"/>
        <color theme="1"/>
        <rFont val="Calibri"/>
        <family val="2"/>
        <scheme val="minor"/>
      </rPr>
      <t>que de conformidad al artículo dos del "Lineamiento 8 para el Acceso a la Información Pública a través de la Gestión Documental y Archivos", emitido por el Instituto de Acceso a la Información Pública, en el que se establece que los entes obligados deberán publicar los instrumentos de la gestión documental y archivos, entre ellos: Tablas de Plazos de Conservación Documental, y Actas de eliminación de documentos dentro del Cuadro de Clasificación Documental. Al respecto, se hace del conocimiento que, a la fecha, no se ha llevado a cabo eliminaciones o expurgo por parte del Comité Institucional de Selección y Eliminación de Documentos (CISED)</t>
    </r>
    <r>
      <rPr>
        <sz val="11"/>
        <color theme="1"/>
        <rFont val="Calibri"/>
        <family val="2"/>
        <scheme val="minor"/>
      </rPr>
      <t>,  Por lo anterior en el Portal de Transparencia de la SIGET, se pone a disposición acta de inexistencia, la cual alude a lo establecido por dicha Unidad.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</si>
</sst>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0"/>
      <color rgb="FF000000"/>
      <name val="Calibri"/>
      <family val="2"/>
    </font>
    <font>
      <sz val="10"/>
      <color rgb="FFFFFFFF"/>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b/>
      <sz val="10"/>
      <color theme="0"/>
      <name val="Calibri"/>
      <family val="2"/>
    </font>
    <font>
      <sz val="8"/>
      <name val="Calibri"/>
      <family val="2"/>
      <scheme val="minor"/>
    </font>
    <font>
      <sz val="10"/>
      <color theme="1"/>
      <name val="Calibri"/>
      <family val="2"/>
      <scheme val="minor"/>
    </font>
    <font>
      <sz val="9"/>
      <color rgb="FFFFFFFF"/>
      <name val="Calibri"/>
      <family val="2"/>
      <scheme val="minor"/>
    </font>
    <font>
      <sz val="10"/>
      <color theme="1"/>
      <name val="Calibri  "/>
    </font>
    <font>
      <sz val="11"/>
      <color rgb="FFFF0000"/>
      <name val="Calibri"/>
      <family val="2"/>
      <scheme val="minor"/>
    </font>
    <font>
      <u/>
      <sz val="11"/>
      <color theme="1"/>
      <name val="Calibri"/>
      <family val="2"/>
      <scheme val="minor"/>
    </font>
    <font>
      <sz val="12"/>
      <color theme="1"/>
      <name val="Calibri"/>
      <family val="2"/>
      <scheme val="minor"/>
    </font>
    <font>
      <u/>
      <sz val="12"/>
      <color theme="1"/>
      <name val="Calibri"/>
      <family val="2"/>
      <scheme val="minor"/>
    </font>
    <font>
      <u/>
      <sz val="11"/>
      <color rgb="FFFF0000"/>
      <name val="Calibri"/>
      <family val="2"/>
      <scheme val="minor"/>
    </font>
    <font>
      <b/>
      <sz val="11"/>
      <color rgb="FFFF0000"/>
      <name val="Calibri"/>
      <family val="2"/>
      <scheme val="minor"/>
    </font>
    <font>
      <i/>
      <sz val="11"/>
      <color theme="1"/>
      <name val="Calibri"/>
      <family val="2"/>
      <scheme val="minor"/>
    </font>
  </fonts>
  <fills count="16">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9688"/>
        <bgColor rgb="FF000000"/>
      </patternFill>
    </fill>
    <fill>
      <patternFill patternType="solid">
        <fgColor theme="3" tint="0.39997558519241921"/>
        <bgColor indexed="64"/>
      </patternFill>
    </fill>
    <fill>
      <patternFill patternType="solid">
        <fgColor theme="3" tint="0.39997558519241921"/>
        <bgColor rgb="FF000000"/>
      </patternFill>
    </fill>
    <fill>
      <patternFill patternType="solid">
        <fgColor theme="4" tint="0.39997558519241921"/>
        <bgColor rgb="FF000000"/>
      </patternFill>
    </fill>
    <fill>
      <patternFill patternType="solid">
        <fgColor rgb="FF00B0F0"/>
        <bgColor rgb="FF000000"/>
      </patternFill>
    </fill>
    <fill>
      <patternFill patternType="solid">
        <fgColor rgb="FF1F4E79"/>
        <bgColor indexed="64"/>
      </patternFill>
    </fill>
    <fill>
      <patternFill patternType="solid">
        <fgColor theme="4" tint="-0.249977111117893"/>
        <bgColor rgb="FF000000"/>
      </patternFill>
    </fill>
    <fill>
      <patternFill patternType="solid">
        <fgColor rgb="FFFFFFFF"/>
        <bgColor indexed="64"/>
      </patternFill>
    </fill>
    <fill>
      <patternFill patternType="solid">
        <fgColor rgb="FF9BC2E6"/>
        <bgColor indexed="64"/>
      </patternFill>
    </fill>
    <fill>
      <patternFill patternType="solid">
        <fgColor theme="2"/>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212">
    <xf numFmtId="0" fontId="0" fillId="0" borderId="0" xfId="0"/>
    <xf numFmtId="0" fontId="0" fillId="0" borderId="0" xfId="0" applyAlignment="1">
      <alignment horizontal="center" vertical="center"/>
    </xf>
    <xf numFmtId="0" fontId="0" fillId="0" borderId="0" xfId="0" applyAlignment="1">
      <alignment wrapText="1"/>
    </xf>
    <xf numFmtId="0" fontId="0" fillId="2" borderId="3" xfId="0" applyFill="1" applyBorder="1" applyAlignment="1">
      <alignment horizontal="center" vertical="center"/>
    </xf>
    <xf numFmtId="0" fontId="1" fillId="3" borderId="1" xfId="0" applyFont="1" applyFill="1" applyBorder="1" applyAlignment="1" applyProtection="1">
      <alignment horizontal="center" vertical="center" wrapText="1"/>
    </xf>
    <xf numFmtId="0" fontId="0" fillId="6" borderId="3" xfId="0" applyFill="1" applyBorder="1" applyAlignment="1">
      <alignment horizontal="center" vertical="center"/>
    </xf>
    <xf numFmtId="0" fontId="1" fillId="7" borderId="1" xfId="0" applyFont="1" applyFill="1" applyBorder="1" applyAlignment="1" applyProtection="1">
      <alignment horizontal="center" vertical="center" wrapText="1"/>
    </xf>
    <xf numFmtId="0" fontId="1" fillId="8" borderId="1" xfId="0" applyFont="1" applyFill="1" applyBorder="1" applyAlignment="1" applyProtection="1">
      <alignment horizontal="center" vertical="center" wrapText="1"/>
    </xf>
    <xf numFmtId="0" fontId="0" fillId="0" borderId="3" xfId="0" applyBorder="1" applyAlignment="1">
      <alignment horizontal="center" vertical="center"/>
    </xf>
    <xf numFmtId="0" fontId="3" fillId="9" borderId="1" xfId="0" applyFont="1" applyFill="1" applyBorder="1" applyAlignment="1" applyProtection="1">
      <alignment horizontal="center" vertical="center" wrapText="1"/>
    </xf>
    <xf numFmtId="0" fontId="4" fillId="10" borderId="10" xfId="0" applyFont="1" applyFill="1" applyBorder="1" applyAlignment="1">
      <alignment horizontal="center" vertical="center"/>
    </xf>
    <xf numFmtId="0" fontId="3" fillId="4" borderId="1" xfId="0" applyFont="1" applyFill="1" applyBorder="1" applyAlignment="1" applyProtection="1">
      <alignment horizontal="center" vertical="center" wrapText="1"/>
    </xf>
    <xf numFmtId="0" fontId="0" fillId="0" borderId="1" xfId="0" applyBorder="1"/>
    <xf numFmtId="0" fontId="0" fillId="0" borderId="1" xfId="0" applyFill="1" applyBorder="1"/>
    <xf numFmtId="0" fontId="3" fillId="9" borderId="2"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0" fillId="0" borderId="0" xfId="0" applyBorder="1"/>
    <xf numFmtId="0" fontId="4" fillId="10" borderId="10"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0" fillId="0" borderId="1" xfId="0" applyBorder="1" applyAlignment="1">
      <alignment horizontal="left" vertical="center" wrapText="1"/>
    </xf>
    <xf numFmtId="0" fontId="0" fillId="2" borderId="1" xfId="0" applyFill="1" applyBorder="1" applyAlignment="1">
      <alignment horizontal="center" vertical="center" wrapText="1"/>
    </xf>
    <xf numFmtId="0" fontId="1" fillId="7" borderId="3" xfId="0" applyFont="1" applyFill="1" applyBorder="1" applyAlignment="1" applyProtection="1">
      <alignment horizontal="left" vertical="center" wrapText="1"/>
    </xf>
    <xf numFmtId="0" fontId="0" fillId="0" borderId="0" xfId="0" applyAlignment="1">
      <alignment horizontal="left" wrapText="1"/>
    </xf>
    <xf numFmtId="0" fontId="1" fillId="3" borderId="3" xfId="0" applyFont="1" applyFill="1" applyBorder="1" applyAlignment="1" applyProtection="1">
      <alignment horizontal="left" vertical="center" wrapText="1"/>
    </xf>
    <xf numFmtId="0" fontId="1" fillId="7" borderId="1" xfId="0" applyFont="1" applyFill="1" applyBorder="1" applyAlignment="1" applyProtection="1">
      <alignment horizontal="left" vertical="center" wrapText="1"/>
    </xf>
    <xf numFmtId="0" fontId="1" fillId="8" borderId="1"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wrapText="1"/>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8" borderId="3"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3" fillId="5" borderId="12" xfId="0" applyFont="1" applyFill="1" applyBorder="1" applyAlignment="1" applyProtection="1">
      <alignment horizontal="center" vertical="center" wrapText="1"/>
    </xf>
    <xf numFmtId="0" fontId="1" fillId="8" borderId="12" xfId="0" applyFont="1" applyFill="1" applyBorder="1" applyAlignment="1" applyProtection="1">
      <alignment horizontal="left" vertical="center" wrapText="1"/>
    </xf>
    <xf numFmtId="0" fontId="4" fillId="10" borderId="15" xfId="0" applyFont="1" applyFill="1" applyBorder="1" applyAlignment="1">
      <alignment horizontal="center" vertical="center"/>
    </xf>
    <xf numFmtId="0" fontId="2" fillId="4" borderId="3" xfId="0" applyFont="1" applyFill="1" applyBorder="1" applyAlignment="1" applyProtection="1">
      <alignment vertical="center" wrapText="1"/>
    </xf>
    <xf numFmtId="0" fontId="2" fillId="4" borderId="8" xfId="0" applyFont="1" applyFill="1" applyBorder="1" applyAlignment="1" applyProtection="1">
      <alignment vertical="center" wrapText="1"/>
    </xf>
    <xf numFmtId="0" fontId="3" fillId="5" borderId="3"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4" fillId="10" borderId="7" xfId="0" applyFont="1" applyFill="1" applyBorder="1" applyAlignment="1">
      <alignment horizontal="center" vertical="center" wrapText="1"/>
    </xf>
    <xf numFmtId="0" fontId="9" fillId="0" borderId="1" xfId="0" applyFont="1" applyBorder="1" applyAlignment="1">
      <alignment horizontal="center" vertical="center"/>
    </xf>
    <xf numFmtId="0" fontId="9" fillId="2" borderId="1" xfId="0" applyFont="1" applyFill="1" applyBorder="1" applyAlignment="1">
      <alignment wrapText="1"/>
    </xf>
    <xf numFmtId="0" fontId="9" fillId="2" borderId="1" xfId="0" applyFont="1" applyFill="1" applyBorder="1" applyAlignment="1">
      <alignment horizontal="center" wrapText="1"/>
    </xf>
    <xf numFmtId="0" fontId="5" fillId="12" borderId="1" xfId="0" applyFont="1" applyFill="1" applyBorder="1" applyAlignment="1">
      <alignment horizontal="center" vertical="center"/>
    </xf>
    <xf numFmtId="0" fontId="5" fillId="1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11" fillId="2" borderId="18" xfId="0" applyFont="1" applyFill="1" applyBorder="1" applyAlignment="1">
      <alignment horizont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 xfId="0" applyFont="1" applyBorder="1" applyAlignment="1">
      <alignment horizontal="center" vertical="center"/>
    </xf>
    <xf numFmtId="0" fontId="9" fillId="2" borderId="26" xfId="0" applyFont="1" applyFill="1" applyBorder="1" applyAlignment="1">
      <alignment horizontal="center" vertical="center" wrapText="1"/>
    </xf>
    <xf numFmtId="0" fontId="9" fillId="2" borderId="26" xfId="0" applyFont="1" applyFill="1" applyBorder="1" applyAlignment="1">
      <alignment wrapText="1"/>
    </xf>
    <xf numFmtId="0" fontId="0" fillId="0" borderId="26" xfId="0" applyBorder="1" applyAlignment="1">
      <alignment horizontal="center" vertical="center"/>
    </xf>
    <xf numFmtId="0" fontId="4" fillId="1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5" fillId="0" borderId="6" xfId="0" applyFont="1" applyBorder="1" applyAlignment="1">
      <alignment horizontal="center" vertical="center" wrapText="1"/>
    </xf>
    <xf numFmtId="0" fontId="6" fillId="0" borderId="6" xfId="0" applyFont="1" applyBorder="1" applyAlignment="1">
      <alignment horizontal="center" vertical="center"/>
    </xf>
    <xf numFmtId="0" fontId="5" fillId="0" borderId="9"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10" borderId="28" xfId="0" applyFont="1" applyFill="1" applyBorder="1" applyAlignment="1">
      <alignment vertical="center" wrapText="1"/>
    </xf>
    <xf numFmtId="0" fontId="4" fillId="10" borderId="27" xfId="0" applyFont="1" applyFill="1" applyBorder="1" applyAlignment="1">
      <alignment vertical="center" wrapText="1"/>
    </xf>
    <xf numFmtId="0" fontId="5" fillId="0" borderId="4"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9" fillId="0" borderId="9" xfId="0" applyFont="1" applyBorder="1" applyAlignment="1">
      <alignment wrapText="1"/>
    </xf>
    <xf numFmtId="0" fontId="6" fillId="2" borderId="9"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0" fillId="6" borderId="3" xfId="0" applyFill="1" applyBorder="1" applyAlignment="1">
      <alignment horizontal="center" vertical="center" wrapText="1"/>
    </xf>
    <xf numFmtId="0" fontId="0" fillId="2" borderId="3" xfId="0" applyFill="1" applyBorder="1" applyAlignment="1">
      <alignment horizontal="center" vertical="center" wrapText="1"/>
    </xf>
    <xf numFmtId="0" fontId="0" fillId="0" borderId="1" xfId="0" applyBorder="1" applyAlignment="1">
      <alignment vertical="center"/>
    </xf>
    <xf numFmtId="0" fontId="12" fillId="2" borderId="1" xfId="0" applyFont="1" applyFill="1" applyBorder="1" applyAlignment="1">
      <alignment horizontal="center" vertical="center"/>
    </xf>
    <xf numFmtId="0" fontId="12" fillId="6" borderId="1" xfId="0" applyFont="1" applyFill="1" applyBorder="1" applyAlignment="1">
      <alignment horizontal="center" vertical="center"/>
    </xf>
    <xf numFmtId="0" fontId="12" fillId="0" borderId="0" xfId="0" applyFont="1" applyAlignment="1">
      <alignment horizontal="center" vertical="center"/>
    </xf>
    <xf numFmtId="0" fontId="0" fillId="14" borderId="1" xfId="0" applyFill="1" applyBorder="1" applyAlignment="1">
      <alignment horizontal="center" vertical="center"/>
    </xf>
    <xf numFmtId="0" fontId="12" fillId="14" borderId="1" xfId="0" applyFont="1" applyFill="1" applyBorder="1" applyAlignment="1">
      <alignment horizontal="center" vertical="center"/>
    </xf>
    <xf numFmtId="0" fontId="0" fillId="14" borderId="8" xfId="0" applyFill="1" applyBorder="1" applyAlignment="1">
      <alignment horizontal="center" vertical="center"/>
    </xf>
    <xf numFmtId="0" fontId="14" fillId="14" borderId="0" xfId="0" applyFont="1" applyFill="1" applyAlignment="1">
      <alignment horizontal="justify" vertical="center"/>
    </xf>
    <xf numFmtId="0" fontId="14" fillId="14" borderId="0" xfId="0" applyFont="1" applyFill="1" applyAlignment="1">
      <alignment wrapText="1"/>
    </xf>
    <xf numFmtId="0" fontId="0" fillId="14" borderId="1" xfId="0" applyFill="1" applyBorder="1" applyAlignment="1">
      <alignment horizontal="center" vertical="center" wrapText="1"/>
    </xf>
    <xf numFmtId="0" fontId="12" fillId="0" borderId="1" xfId="0" applyFont="1" applyBorder="1" applyAlignment="1">
      <alignment horizontal="center" vertical="center"/>
    </xf>
    <xf numFmtId="2" fontId="12" fillId="0" borderId="0" xfId="0" applyNumberFormat="1" applyFont="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wrapText="1"/>
    </xf>
    <xf numFmtId="0" fontId="17" fillId="14" borderId="9" xfId="0" applyFont="1" applyFill="1" applyBorder="1" applyAlignment="1">
      <alignment horizontal="center" vertical="center"/>
    </xf>
    <xf numFmtId="0" fontId="0" fillId="0" borderId="2" xfId="0" applyBorder="1" applyAlignment="1">
      <alignment horizontal="center" vertical="center" wrapText="1"/>
    </xf>
    <xf numFmtId="0" fontId="17" fillId="14" borderId="9" xfId="0" applyFont="1" applyFill="1" applyBorder="1" applyAlignment="1">
      <alignment horizontal="center" vertical="center" wrapText="1"/>
    </xf>
    <xf numFmtId="0" fontId="0" fillId="14" borderId="1" xfId="0" applyFill="1" applyBorder="1" applyAlignment="1">
      <alignment horizontal="center" vertical="center" wrapText="1"/>
    </xf>
    <xf numFmtId="0" fontId="0" fillId="0" borderId="8" xfId="0" applyFill="1" applyBorder="1" applyAlignment="1">
      <alignment horizontal="center" vertical="center"/>
    </xf>
    <xf numFmtId="0" fontId="0" fillId="0" borderId="1" xfId="0" applyFill="1" applyBorder="1" applyAlignment="1">
      <alignment horizontal="center" vertical="center"/>
    </xf>
    <xf numFmtId="0" fontId="0" fillId="15" borderId="1" xfId="0" applyFill="1" applyBorder="1" applyAlignment="1">
      <alignment horizontal="center" vertical="center"/>
    </xf>
    <xf numFmtId="0" fontId="0" fillId="14" borderId="1" xfId="0"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0" fillId="14" borderId="3" xfId="0" applyFill="1" applyBorder="1" applyAlignment="1">
      <alignment horizontal="center" vertical="center" wrapText="1"/>
    </xf>
    <xf numFmtId="0" fontId="0" fillId="14" borderId="12" xfId="0" applyFill="1" applyBorder="1" applyAlignment="1">
      <alignment horizontal="center" vertical="center" wrapText="1"/>
    </xf>
    <xf numFmtId="0" fontId="0" fillId="14" borderId="8" xfId="0" applyFill="1" applyBorder="1" applyAlignment="1">
      <alignment horizontal="center" vertical="center" wrapText="1"/>
    </xf>
    <xf numFmtId="0" fontId="0" fillId="6" borderId="3"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8"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3" fillId="9" borderId="32" xfId="0" applyFont="1" applyFill="1" applyBorder="1" applyAlignment="1" applyProtection="1">
      <alignment horizontal="center" vertical="center" wrapText="1"/>
    </xf>
    <xf numFmtId="0" fontId="3" fillId="9" borderId="0" xfId="0" applyFont="1" applyFill="1" applyBorder="1" applyAlignment="1" applyProtection="1">
      <alignment horizontal="center" vertical="center" wrapText="1"/>
    </xf>
    <xf numFmtId="0" fontId="3" fillId="5" borderId="3"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8" xfId="0" applyFont="1" applyFill="1" applyBorder="1" applyAlignment="1" applyProtection="1">
      <alignment horizontal="center" vertical="center" wrapText="1"/>
    </xf>
    <xf numFmtId="0" fontId="0" fillId="0" borderId="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8" xfId="0" applyFill="1" applyBorder="1" applyAlignment="1">
      <alignment horizontal="center" vertical="center" wrapText="1"/>
    </xf>
    <xf numFmtId="0" fontId="0" fillId="0" borderId="3" xfId="0" applyFill="1" applyBorder="1" applyAlignment="1">
      <alignment horizontal="center" vertical="center"/>
    </xf>
    <xf numFmtId="0" fontId="0" fillId="0" borderId="12" xfId="0" applyFill="1" applyBorder="1" applyAlignment="1">
      <alignment horizontal="center" vertical="center"/>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3" fillId="4" borderId="11"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3" fillId="5" borderId="12" xfId="0" applyNumberFormat="1" applyFont="1" applyFill="1" applyBorder="1" applyAlignment="1" applyProtection="1">
      <alignment horizontal="center" vertical="center" wrapText="1"/>
    </xf>
    <xf numFmtId="0" fontId="3" fillId="5" borderId="8" xfId="0" applyNumberFormat="1" applyFont="1" applyFill="1" applyBorder="1" applyAlignment="1" applyProtection="1">
      <alignment horizontal="center" vertical="center" wrapText="1"/>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1" fillId="8" borderId="1" xfId="0" applyFont="1" applyFill="1" applyBorder="1" applyAlignment="1" applyProtection="1">
      <alignment horizontal="left" vertical="center" wrapText="1"/>
    </xf>
    <xf numFmtId="0" fontId="3" fillId="11" borderId="3" xfId="0" applyFont="1" applyFill="1" applyBorder="1" applyAlignment="1" applyProtection="1">
      <alignment horizontal="center" vertical="center" wrapText="1"/>
    </xf>
    <xf numFmtId="0" fontId="3" fillId="11" borderId="12" xfId="0" applyFont="1" applyFill="1" applyBorder="1" applyAlignment="1" applyProtection="1">
      <alignment horizontal="center" vertical="center" wrapText="1"/>
    </xf>
    <xf numFmtId="0" fontId="3" fillId="11" borderId="8" xfId="0" applyFont="1" applyFill="1" applyBorder="1" applyAlignment="1" applyProtection="1">
      <alignment horizontal="center" vertical="center" wrapText="1"/>
    </xf>
    <xf numFmtId="0" fontId="7" fillId="11" borderId="11" xfId="0" applyFont="1" applyFill="1" applyBorder="1" applyAlignment="1" applyProtection="1">
      <alignment horizontal="center" vertical="center" wrapText="1"/>
    </xf>
    <xf numFmtId="0" fontId="1" fillId="3" borderId="3"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1" fillId="3" borderId="8" xfId="0" applyFont="1" applyFill="1" applyBorder="1" applyAlignment="1" applyProtection="1">
      <alignment horizontal="left" vertical="center" wrapText="1"/>
    </xf>
    <xf numFmtId="0" fontId="1" fillId="8" borderId="3" xfId="0" applyFont="1" applyFill="1" applyBorder="1" applyAlignment="1" applyProtection="1">
      <alignment horizontal="left" vertical="center" wrapText="1"/>
    </xf>
    <xf numFmtId="0" fontId="1" fillId="8" borderId="12"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3" fillId="5" borderId="13"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5" fillId="12" borderId="1" xfId="0" applyFont="1" applyFill="1" applyBorder="1" applyAlignment="1">
      <alignment horizontal="center" vertical="center"/>
    </xf>
    <xf numFmtId="0" fontId="0" fillId="0" borderId="1" xfId="0" applyBorder="1" applyAlignment="1">
      <alignment horizontal="center" vertical="center" textRotation="90" wrapText="1"/>
    </xf>
    <xf numFmtId="0" fontId="10"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8" xfId="0" applyFont="1" applyFill="1" applyBorder="1" applyAlignment="1">
      <alignment horizontal="center" vertical="center" wrapText="1"/>
    </xf>
    <xf numFmtId="0" fontId="5" fillId="12" borderId="3" xfId="0" applyFont="1" applyFill="1" applyBorder="1" applyAlignment="1">
      <alignment horizontal="center" vertical="center"/>
    </xf>
    <xf numFmtId="0" fontId="5" fillId="12" borderId="12" xfId="0" applyFont="1" applyFill="1" applyBorder="1" applyAlignment="1">
      <alignment horizontal="center" vertical="center"/>
    </xf>
    <xf numFmtId="0" fontId="5" fillId="12" borderId="8" xfId="0" applyFont="1" applyFill="1" applyBorder="1" applyAlignment="1">
      <alignment horizontal="center" vertical="center"/>
    </xf>
    <xf numFmtId="0" fontId="5" fillId="13" borderId="1" xfId="0" applyFont="1" applyFill="1" applyBorder="1" applyAlignment="1">
      <alignment horizontal="center" vertical="center" wrapText="1"/>
    </xf>
    <xf numFmtId="0" fontId="0" fillId="0" borderId="16" xfId="0" applyBorder="1" applyAlignment="1">
      <alignment horizontal="center" vertical="center" textRotation="90" wrapText="1"/>
    </xf>
    <xf numFmtId="0" fontId="0" fillId="0" borderId="20" xfId="0" applyBorder="1" applyAlignment="1">
      <alignment horizontal="center" vertical="center" textRotation="90" wrapText="1"/>
    </xf>
    <xf numFmtId="0" fontId="0" fillId="0" borderId="24" xfId="0" applyBorder="1" applyAlignment="1">
      <alignment horizontal="center" vertical="center" textRotation="90" wrapText="1"/>
    </xf>
    <xf numFmtId="0" fontId="4" fillId="10" borderId="18" xfId="0" applyFont="1" applyFill="1" applyBorder="1" applyAlignment="1">
      <alignment horizontal="center" vertical="center" wrapText="1"/>
    </xf>
    <xf numFmtId="0" fontId="4" fillId="10" borderId="26" xfId="0" applyFont="1" applyFill="1" applyBorder="1" applyAlignment="1">
      <alignment horizontal="center" vertical="center" wrapText="1"/>
    </xf>
    <xf numFmtId="0" fontId="4" fillId="10" borderId="11" xfId="0" applyFont="1" applyFill="1" applyBorder="1" applyAlignment="1">
      <alignment horizontal="center" vertical="center" wrapText="1"/>
    </xf>
    <xf numFmtId="0" fontId="6" fillId="0" borderId="21" xfId="0" applyFont="1" applyBorder="1" applyAlignment="1">
      <alignment horizontal="center" vertical="center"/>
    </xf>
    <xf numFmtId="0" fontId="4" fillId="10" borderId="25"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7" xfId="0" applyFont="1" applyBorder="1" applyAlignment="1">
      <alignment horizontal="center" vertical="center"/>
    </xf>
    <xf numFmtId="0" fontId="4" fillId="10" borderId="7"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4" fillId="10" borderId="28" xfId="0" applyFont="1" applyFill="1" applyBorder="1" applyAlignment="1">
      <alignment horizontal="center" vertical="center" wrapText="1"/>
    </xf>
    <xf numFmtId="0" fontId="4" fillId="10" borderId="23" xfId="0" applyFont="1" applyFill="1" applyBorder="1" applyAlignment="1">
      <alignment horizontal="center" vertical="center" wrapText="1"/>
    </xf>
    <xf numFmtId="0" fontId="4" fillId="10" borderId="27"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4" fillId="10" borderId="15"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6" fillId="0" borderId="29" xfId="0" applyFont="1" applyBorder="1" applyAlignment="1">
      <alignment horizontal="center" vertical="center"/>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29" xfId="0" applyFont="1" applyFill="1" applyBorder="1" applyAlignment="1">
      <alignment horizontal="center" vertical="center"/>
    </xf>
    <xf numFmtId="0" fontId="6" fillId="0" borderId="31" xfId="0" applyFont="1" applyBorder="1" applyAlignment="1">
      <alignment horizontal="center" vertical="center"/>
    </xf>
    <xf numFmtId="0" fontId="0" fillId="0" borderId="30" xfId="0" applyBorder="1" applyAlignment="1">
      <alignment horizontal="center"/>
    </xf>
    <xf numFmtId="0" fontId="6" fillId="2" borderId="31" xfId="0" applyFont="1" applyFill="1" applyBorder="1" applyAlignment="1">
      <alignment horizontal="center" vertical="center"/>
    </xf>
    <xf numFmtId="0" fontId="0" fillId="0" borderId="7"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4" xfId="0" applyBorder="1" applyAlignment="1">
      <alignment horizontal="center" vertical="center" textRotation="90"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23"/>
  <sheetViews>
    <sheetView tabSelected="1" topLeftCell="A109" zoomScale="85" zoomScaleNormal="85" workbookViewId="0">
      <selection activeCell="E113" sqref="E113"/>
    </sheetView>
  </sheetViews>
  <sheetFormatPr baseColWidth="10" defaultRowHeight="14.4"/>
  <cols>
    <col min="1" max="1" width="8.44140625" customWidth="1"/>
    <col min="2" max="2" width="8" style="18" customWidth="1"/>
    <col min="3" max="3" width="14" style="2" customWidth="1"/>
    <col min="4" max="4" width="19.88671875" style="2" hidden="1" customWidth="1"/>
    <col min="5" max="5" width="28" style="2" customWidth="1"/>
    <col min="6" max="6" width="43.88671875" style="24" customWidth="1"/>
    <col min="7" max="7" width="12.6640625" style="1" customWidth="1"/>
    <col min="8" max="8" width="11.44140625" style="1" customWidth="1"/>
    <col min="9" max="9" width="17.6640625" style="1" customWidth="1"/>
    <col min="10" max="10" width="29" style="44" customWidth="1"/>
    <col min="11" max="11" width="16.88671875" style="44" customWidth="1"/>
    <col min="12" max="12" width="13.109375" style="2" customWidth="1"/>
    <col min="13" max="13" width="185" customWidth="1"/>
  </cols>
  <sheetData>
    <row r="2" spans="1:13" ht="172.8">
      <c r="D2" s="22" t="s">
        <v>169</v>
      </c>
      <c r="E2" s="22" t="s">
        <v>170</v>
      </c>
      <c r="F2" s="21" t="s">
        <v>205</v>
      </c>
    </row>
    <row r="3" spans="1:13" ht="100.8">
      <c r="E3" s="22" t="s">
        <v>171</v>
      </c>
      <c r="F3" s="21" t="s">
        <v>173</v>
      </c>
    </row>
    <row r="4" spans="1:13" ht="129.6">
      <c r="E4" s="22" t="s">
        <v>172</v>
      </c>
      <c r="F4" s="21" t="s">
        <v>174</v>
      </c>
    </row>
    <row r="6" spans="1:13">
      <c r="B6" s="12"/>
    </row>
    <row r="7" spans="1:13" ht="15" customHeight="1" thickBot="1">
      <c r="A7" s="14" t="s">
        <v>6</v>
      </c>
      <c r="B7" s="9"/>
      <c r="C7" s="122" t="s">
        <v>10</v>
      </c>
      <c r="D7" s="123"/>
      <c r="E7" s="123"/>
      <c r="F7" s="123"/>
      <c r="G7" s="123"/>
      <c r="H7" s="123"/>
      <c r="I7" s="123"/>
      <c r="J7" s="123"/>
      <c r="K7" s="123"/>
      <c r="L7" s="123"/>
    </row>
    <row r="8" spans="1:13" ht="27.75" customHeight="1" thickBot="1">
      <c r="A8" s="159" t="s">
        <v>11</v>
      </c>
      <c r="B8" s="17" t="s">
        <v>130</v>
      </c>
      <c r="C8" s="16" t="s">
        <v>5</v>
      </c>
      <c r="D8" s="11" t="s">
        <v>12</v>
      </c>
      <c r="E8" s="4" t="s">
        <v>4</v>
      </c>
      <c r="F8" s="25" t="s">
        <v>13</v>
      </c>
      <c r="G8" s="8" t="s">
        <v>3</v>
      </c>
      <c r="H8" s="101" t="s">
        <v>234</v>
      </c>
      <c r="I8" s="103" t="s">
        <v>482</v>
      </c>
      <c r="J8" s="102" t="s">
        <v>428</v>
      </c>
      <c r="K8" s="84" t="s">
        <v>430</v>
      </c>
      <c r="L8" s="104" t="s">
        <v>429</v>
      </c>
      <c r="M8" s="105" t="s">
        <v>493</v>
      </c>
    </row>
    <row r="9" spans="1:13" ht="27.75" customHeight="1">
      <c r="A9" s="160"/>
      <c r="B9" s="124">
        <v>0</v>
      </c>
      <c r="C9" s="127" t="s">
        <v>159</v>
      </c>
      <c r="D9" s="13" t="s">
        <v>14</v>
      </c>
      <c r="E9" s="30" t="s">
        <v>160</v>
      </c>
      <c r="F9" s="29">
        <v>0.2</v>
      </c>
      <c r="G9" s="130">
        <v>1</v>
      </c>
      <c r="H9" s="29">
        <v>0.2</v>
      </c>
      <c r="I9" s="95">
        <v>0.2</v>
      </c>
      <c r="J9" s="127" t="s">
        <v>431</v>
      </c>
      <c r="K9" s="132" t="s">
        <v>432</v>
      </c>
      <c r="L9" s="132" t="s">
        <v>432</v>
      </c>
      <c r="M9" s="107" t="s">
        <v>479</v>
      </c>
    </row>
    <row r="10" spans="1:13" ht="27.75" customHeight="1">
      <c r="A10" s="160"/>
      <c r="B10" s="125"/>
      <c r="C10" s="128"/>
      <c r="D10" s="30" t="s">
        <v>15</v>
      </c>
      <c r="E10" s="30" t="s">
        <v>161</v>
      </c>
      <c r="F10" s="29">
        <v>0.4</v>
      </c>
      <c r="G10" s="131"/>
      <c r="H10" s="29">
        <v>0.4</v>
      </c>
      <c r="I10" s="93">
        <v>0.4</v>
      </c>
      <c r="J10" s="128"/>
      <c r="K10" s="133"/>
      <c r="L10" s="133"/>
      <c r="M10" s="108"/>
    </row>
    <row r="11" spans="1:13" ht="27.75" customHeight="1">
      <c r="A11" s="160"/>
      <c r="B11" s="126"/>
      <c r="C11" s="129"/>
      <c r="D11" s="13" t="s">
        <v>16</v>
      </c>
      <c r="E11" s="30" t="s">
        <v>162</v>
      </c>
      <c r="F11" s="29">
        <v>0.4</v>
      </c>
      <c r="G11" s="107"/>
      <c r="H11" s="29">
        <v>0.4</v>
      </c>
      <c r="I11" s="93">
        <v>0.4</v>
      </c>
      <c r="J11" s="129"/>
      <c r="K11" s="134"/>
      <c r="L11" s="134"/>
      <c r="M11" s="108"/>
    </row>
    <row r="12" spans="1:13" ht="69">
      <c r="A12" s="160"/>
      <c r="B12" s="124">
        <v>1</v>
      </c>
      <c r="C12" s="135" t="s">
        <v>17</v>
      </c>
      <c r="D12" s="139" t="s">
        <v>131</v>
      </c>
      <c r="E12" s="6" t="s">
        <v>46</v>
      </c>
      <c r="F12" s="26" t="s">
        <v>175</v>
      </c>
      <c r="G12" s="5">
        <v>0.5</v>
      </c>
      <c r="H12" s="85">
        <v>0.5</v>
      </c>
      <c r="I12" s="93">
        <v>0.5</v>
      </c>
      <c r="J12" s="116" t="s">
        <v>446</v>
      </c>
      <c r="K12" s="116" t="s">
        <v>229</v>
      </c>
      <c r="L12" s="116" t="s">
        <v>437</v>
      </c>
      <c r="M12" s="110" t="s">
        <v>473</v>
      </c>
    </row>
    <row r="13" spans="1:13" ht="82.8">
      <c r="A13" s="160"/>
      <c r="B13" s="126"/>
      <c r="C13" s="135"/>
      <c r="D13" s="141"/>
      <c r="E13" s="6" t="s">
        <v>47</v>
      </c>
      <c r="F13" s="26" t="s">
        <v>176</v>
      </c>
      <c r="G13" s="5">
        <v>0.5</v>
      </c>
      <c r="H13" s="91">
        <v>0</v>
      </c>
      <c r="I13" s="94">
        <v>0.4</v>
      </c>
      <c r="J13" s="118"/>
      <c r="K13" s="118"/>
      <c r="L13" s="118"/>
      <c r="M13" s="110"/>
    </row>
    <row r="14" spans="1:13" ht="27.6">
      <c r="A14" s="160"/>
      <c r="B14" s="124">
        <v>2</v>
      </c>
      <c r="C14" s="136" t="s">
        <v>18</v>
      </c>
      <c r="D14" s="139" t="s">
        <v>132</v>
      </c>
      <c r="E14" s="7" t="s">
        <v>48</v>
      </c>
      <c r="F14" s="27" t="s">
        <v>163</v>
      </c>
      <c r="G14" s="3">
        <f>0.4*0.6</f>
        <v>0.24</v>
      </c>
      <c r="H14" s="86">
        <v>0.24</v>
      </c>
      <c r="I14" s="93">
        <v>0.24</v>
      </c>
      <c r="J14" s="119" t="s">
        <v>442</v>
      </c>
      <c r="K14" s="119" t="s">
        <v>441</v>
      </c>
      <c r="L14" s="119" t="s">
        <v>432</v>
      </c>
      <c r="M14" s="108" t="s">
        <v>478</v>
      </c>
    </row>
    <row r="15" spans="1:13" ht="27.6">
      <c r="A15" s="160"/>
      <c r="B15" s="125"/>
      <c r="C15" s="137"/>
      <c r="D15" s="140"/>
      <c r="E15" s="7" t="s">
        <v>49</v>
      </c>
      <c r="F15" s="27" t="s">
        <v>164</v>
      </c>
      <c r="G15" s="3">
        <f>0.3*0.6</f>
        <v>0.18</v>
      </c>
      <c r="H15" s="86">
        <v>0.18</v>
      </c>
      <c r="I15" s="93">
        <v>0.18</v>
      </c>
      <c r="J15" s="120"/>
      <c r="K15" s="120"/>
      <c r="L15" s="120"/>
      <c r="M15" s="108"/>
    </row>
    <row r="16" spans="1:13" ht="55.2">
      <c r="A16" s="160"/>
      <c r="B16" s="125"/>
      <c r="C16" s="137"/>
      <c r="D16" s="140"/>
      <c r="E16" s="7" t="s">
        <v>50</v>
      </c>
      <c r="F16" s="27" t="s">
        <v>177</v>
      </c>
      <c r="G16" s="3">
        <f>0.3*0.6</f>
        <v>0.18</v>
      </c>
      <c r="H16" s="86">
        <v>0.18</v>
      </c>
      <c r="I16" s="93">
        <v>0.18</v>
      </c>
      <c r="J16" s="120"/>
      <c r="K16" s="120"/>
      <c r="L16" s="120"/>
      <c r="M16" s="108"/>
    </row>
    <row r="17" spans="1:13" ht="27.6">
      <c r="A17" s="160"/>
      <c r="B17" s="37"/>
      <c r="C17" s="138"/>
      <c r="D17" s="141"/>
      <c r="E17" s="7" t="s">
        <v>206</v>
      </c>
      <c r="F17" s="33" t="s">
        <v>207</v>
      </c>
      <c r="G17" s="3">
        <v>0.4</v>
      </c>
      <c r="H17" s="86">
        <f>0.05*1</f>
        <v>0.05</v>
      </c>
      <c r="I17" s="93">
        <v>0.05</v>
      </c>
      <c r="J17" s="121"/>
      <c r="K17" s="121"/>
      <c r="L17" s="121"/>
      <c r="M17" s="108"/>
    </row>
    <row r="18" spans="1:13" ht="87.75" customHeight="1">
      <c r="A18" s="160"/>
      <c r="B18" s="142">
        <v>3</v>
      </c>
      <c r="C18" s="136" t="s">
        <v>19</v>
      </c>
      <c r="D18" s="139" t="s">
        <v>133</v>
      </c>
      <c r="E18" s="6" t="s">
        <v>51</v>
      </c>
      <c r="F18" s="145" t="s">
        <v>178</v>
      </c>
      <c r="G18" s="5">
        <f>0.25*0.6</f>
        <v>0.15</v>
      </c>
      <c r="H18" s="91">
        <v>0</v>
      </c>
      <c r="I18" s="94">
        <v>0.15</v>
      </c>
      <c r="J18" s="116" t="s">
        <v>448</v>
      </c>
      <c r="K18" s="116" t="s">
        <v>449</v>
      </c>
      <c r="L18" s="116" t="s">
        <v>447</v>
      </c>
      <c r="M18" s="96" t="s">
        <v>474</v>
      </c>
    </row>
    <row r="19" spans="1:13" ht="46.8">
      <c r="A19" s="160"/>
      <c r="B19" s="143"/>
      <c r="C19" s="137"/>
      <c r="D19" s="140"/>
      <c r="E19" s="6" t="s">
        <v>52</v>
      </c>
      <c r="F19" s="146"/>
      <c r="G19" s="5">
        <f>0.25*0.6</f>
        <v>0.15</v>
      </c>
      <c r="H19" s="91">
        <v>0</v>
      </c>
      <c r="I19" s="94">
        <v>0.15</v>
      </c>
      <c r="J19" s="117"/>
      <c r="K19" s="117"/>
      <c r="L19" s="117"/>
      <c r="M19" s="96" t="s">
        <v>475</v>
      </c>
    </row>
    <row r="20" spans="1:13" ht="41.4">
      <c r="A20" s="160"/>
      <c r="B20" s="143"/>
      <c r="C20" s="137"/>
      <c r="D20" s="140"/>
      <c r="E20" s="6" t="s">
        <v>53</v>
      </c>
      <c r="F20" s="28" t="s">
        <v>179</v>
      </c>
      <c r="G20" s="5">
        <f>0.25*0.6</f>
        <v>0.15</v>
      </c>
      <c r="H20" s="91">
        <v>0</v>
      </c>
      <c r="I20" s="94">
        <v>0.15</v>
      </c>
      <c r="J20" s="117"/>
      <c r="K20" s="117"/>
      <c r="L20" s="117"/>
      <c r="M20" s="96" t="s">
        <v>476</v>
      </c>
    </row>
    <row r="21" spans="1:13" ht="55.2">
      <c r="A21" s="160"/>
      <c r="B21" s="143"/>
      <c r="C21" s="137"/>
      <c r="D21" s="140"/>
      <c r="E21" s="6" t="s">
        <v>54</v>
      </c>
      <c r="F21" s="26" t="s">
        <v>165</v>
      </c>
      <c r="G21" s="5">
        <f>0.25*0.6</f>
        <v>0.15</v>
      </c>
      <c r="H21" s="91">
        <v>0</v>
      </c>
      <c r="I21" s="94">
        <v>0.15</v>
      </c>
      <c r="J21" s="117"/>
      <c r="K21" s="117"/>
      <c r="L21" s="117"/>
      <c r="M21" s="96" t="s">
        <v>477</v>
      </c>
    </row>
    <row r="22" spans="1:13" ht="93.6">
      <c r="A22" s="160"/>
      <c r="B22" s="144"/>
      <c r="C22" s="138"/>
      <c r="D22" s="141"/>
      <c r="E22" s="6" t="s">
        <v>208</v>
      </c>
      <c r="F22" s="26" t="s">
        <v>207</v>
      </c>
      <c r="G22" s="5">
        <v>0.4</v>
      </c>
      <c r="H22" s="91">
        <v>0</v>
      </c>
      <c r="I22" s="94">
        <v>0.05</v>
      </c>
      <c r="J22" s="118"/>
      <c r="K22" s="118"/>
      <c r="L22" s="118"/>
      <c r="M22" s="97" t="s">
        <v>483</v>
      </c>
    </row>
    <row r="23" spans="1:13" ht="15" customHeight="1">
      <c r="A23" s="160"/>
      <c r="B23" s="124">
        <v>4</v>
      </c>
      <c r="C23" s="149" t="s">
        <v>20</v>
      </c>
      <c r="D23" s="139" t="s">
        <v>144</v>
      </c>
      <c r="E23" s="7" t="s">
        <v>55</v>
      </c>
      <c r="F23" s="148" t="s">
        <v>180</v>
      </c>
      <c r="G23" s="3">
        <f>0.25*0.6</f>
        <v>0.15</v>
      </c>
      <c r="H23" s="90">
        <v>0</v>
      </c>
      <c r="I23" s="94">
        <v>0.15</v>
      </c>
      <c r="J23" s="119" t="s">
        <v>444</v>
      </c>
      <c r="K23" s="119" t="s">
        <v>443</v>
      </c>
      <c r="L23" s="119" t="s">
        <v>445</v>
      </c>
      <c r="M23" s="110" t="s">
        <v>484</v>
      </c>
    </row>
    <row r="24" spans="1:13" ht="45" customHeight="1">
      <c r="A24" s="160"/>
      <c r="B24" s="125"/>
      <c r="C24" s="150"/>
      <c r="D24" s="140"/>
      <c r="E24" s="7" t="s">
        <v>56</v>
      </c>
      <c r="F24" s="148"/>
      <c r="G24" s="3">
        <f>0.25*0.6</f>
        <v>0.15</v>
      </c>
      <c r="H24" s="90">
        <v>0</v>
      </c>
      <c r="I24" s="94">
        <v>0.15</v>
      </c>
      <c r="J24" s="120"/>
      <c r="K24" s="120"/>
      <c r="L24" s="120"/>
      <c r="M24" s="110"/>
    </row>
    <row r="25" spans="1:13" ht="41.4">
      <c r="A25" s="160"/>
      <c r="B25" s="125"/>
      <c r="C25" s="150"/>
      <c r="D25" s="140"/>
      <c r="E25" s="7" t="s">
        <v>57</v>
      </c>
      <c r="F25" s="27" t="s">
        <v>181</v>
      </c>
      <c r="G25" s="3">
        <f>0.25*0.6</f>
        <v>0.15</v>
      </c>
      <c r="H25" s="86">
        <v>0.15</v>
      </c>
      <c r="I25" s="93">
        <v>0.15</v>
      </c>
      <c r="J25" s="120"/>
      <c r="K25" s="120"/>
      <c r="L25" s="120"/>
      <c r="M25" s="110"/>
    </row>
    <row r="26" spans="1:13" ht="27.6">
      <c r="A26" s="160"/>
      <c r="B26" s="125"/>
      <c r="C26" s="150"/>
      <c r="D26" s="140"/>
      <c r="E26" s="7" t="s">
        <v>58</v>
      </c>
      <c r="F26" s="27" t="s">
        <v>182</v>
      </c>
      <c r="G26" s="3">
        <f>0.25*0.6</f>
        <v>0.15</v>
      </c>
      <c r="H26" s="86">
        <v>0.15</v>
      </c>
      <c r="I26" s="93">
        <v>0.15</v>
      </c>
      <c r="J26" s="120"/>
      <c r="K26" s="120"/>
      <c r="L26" s="120"/>
      <c r="M26" s="110"/>
    </row>
    <row r="27" spans="1:13" ht="27.6">
      <c r="A27" s="160"/>
      <c r="B27" s="126"/>
      <c r="C27" s="151"/>
      <c r="D27" s="141"/>
      <c r="E27" s="7" t="s">
        <v>228</v>
      </c>
      <c r="F27" s="33" t="s">
        <v>212</v>
      </c>
      <c r="G27" s="3">
        <v>0.4</v>
      </c>
      <c r="H27" s="86">
        <f>0.05*1</f>
        <v>0.05</v>
      </c>
      <c r="I27" s="94">
        <v>0.4</v>
      </c>
      <c r="J27" s="121"/>
      <c r="K27" s="121"/>
      <c r="L27" s="121"/>
      <c r="M27" s="110"/>
    </row>
    <row r="28" spans="1:13" ht="38.25" customHeight="1">
      <c r="A28" s="160"/>
      <c r="B28" s="124">
        <v>5</v>
      </c>
      <c r="C28" s="136" t="s">
        <v>21</v>
      </c>
      <c r="D28" s="139" t="s">
        <v>134</v>
      </c>
      <c r="E28" s="6" t="s">
        <v>59</v>
      </c>
      <c r="F28" s="23" t="s">
        <v>183</v>
      </c>
      <c r="G28" s="5">
        <f>0.5*0.6</f>
        <v>0.3</v>
      </c>
      <c r="H28" s="85">
        <v>0.3</v>
      </c>
      <c r="I28" s="93">
        <v>0.3</v>
      </c>
      <c r="J28" s="116" t="s">
        <v>450</v>
      </c>
      <c r="K28" s="116" t="s">
        <v>449</v>
      </c>
      <c r="L28" s="116" t="s">
        <v>437</v>
      </c>
      <c r="M28" s="110" t="s">
        <v>485</v>
      </c>
    </row>
    <row r="29" spans="1:13" ht="55.2">
      <c r="A29" s="160"/>
      <c r="B29" s="125"/>
      <c r="C29" s="137"/>
      <c r="D29" s="140"/>
      <c r="E29" s="6" t="s">
        <v>60</v>
      </c>
      <c r="F29" s="26" t="s">
        <v>184</v>
      </c>
      <c r="G29" s="5">
        <f>0.5*0.6</f>
        <v>0.3</v>
      </c>
      <c r="H29" s="91">
        <v>0</v>
      </c>
      <c r="I29" s="94">
        <v>0</v>
      </c>
      <c r="J29" s="117"/>
      <c r="K29" s="117"/>
      <c r="L29" s="117"/>
      <c r="M29" s="110"/>
    </row>
    <row r="30" spans="1:13" ht="43.5" customHeight="1">
      <c r="A30" s="160"/>
      <c r="B30" s="126"/>
      <c r="C30" s="138"/>
      <c r="D30" s="141"/>
      <c r="E30" s="6" t="s">
        <v>209</v>
      </c>
      <c r="F30" s="31" t="s">
        <v>207</v>
      </c>
      <c r="G30" s="5">
        <v>0.4</v>
      </c>
      <c r="H30" s="91">
        <v>0</v>
      </c>
      <c r="I30" s="94">
        <v>0</v>
      </c>
      <c r="J30" s="118"/>
      <c r="K30" s="118"/>
      <c r="L30" s="118"/>
      <c r="M30" s="110"/>
    </row>
    <row r="31" spans="1:13" ht="15" customHeight="1">
      <c r="A31" s="160"/>
      <c r="B31" s="124">
        <v>6</v>
      </c>
      <c r="C31" s="136" t="s">
        <v>22</v>
      </c>
      <c r="D31" s="139" t="s">
        <v>135</v>
      </c>
      <c r="E31" s="7" t="s">
        <v>61</v>
      </c>
      <c r="F31" s="156" t="s">
        <v>230</v>
      </c>
      <c r="G31" s="3">
        <f>0.25*0.6</f>
        <v>0.15</v>
      </c>
      <c r="H31" s="86">
        <v>0.15</v>
      </c>
      <c r="I31" s="93">
        <v>0.15</v>
      </c>
      <c r="J31" s="119" t="s">
        <v>431</v>
      </c>
      <c r="K31" s="119" t="s">
        <v>451</v>
      </c>
      <c r="L31" s="119" t="s">
        <v>432</v>
      </c>
      <c r="M31" s="110" t="s">
        <v>488</v>
      </c>
    </row>
    <row r="32" spans="1:13" ht="27.6">
      <c r="A32" s="160"/>
      <c r="B32" s="125"/>
      <c r="C32" s="137"/>
      <c r="D32" s="140"/>
      <c r="E32" s="7" t="s">
        <v>62</v>
      </c>
      <c r="F32" s="157"/>
      <c r="G32" s="3">
        <f>0.25*0.6</f>
        <v>0.15</v>
      </c>
      <c r="H32" s="86">
        <v>0.15</v>
      </c>
      <c r="I32" s="93">
        <v>0.15</v>
      </c>
      <c r="J32" s="120"/>
      <c r="K32" s="120"/>
      <c r="L32" s="120"/>
      <c r="M32" s="110"/>
    </row>
    <row r="33" spans="1:13" ht="27.6">
      <c r="A33" s="160"/>
      <c r="B33" s="125"/>
      <c r="C33" s="137"/>
      <c r="D33" s="140"/>
      <c r="E33" s="7" t="s">
        <v>63</v>
      </c>
      <c r="F33" s="157"/>
      <c r="G33" s="3">
        <f>0.25*0.6</f>
        <v>0.15</v>
      </c>
      <c r="H33" s="86">
        <v>0.15</v>
      </c>
      <c r="I33" s="93">
        <v>0.15</v>
      </c>
      <c r="J33" s="120"/>
      <c r="K33" s="120"/>
      <c r="L33" s="120"/>
      <c r="M33" s="110"/>
    </row>
    <row r="34" spans="1:13" ht="38.25" customHeight="1">
      <c r="A34" s="160"/>
      <c r="B34" s="125"/>
      <c r="C34" s="137"/>
      <c r="D34" s="140"/>
      <c r="E34" s="7" t="s">
        <v>64</v>
      </c>
      <c r="F34" s="158"/>
      <c r="G34" s="3">
        <f>0.25*0.6</f>
        <v>0.15</v>
      </c>
      <c r="H34" s="86">
        <v>0.15</v>
      </c>
      <c r="I34" s="93">
        <v>0.15</v>
      </c>
      <c r="J34" s="120"/>
      <c r="K34" s="120"/>
      <c r="L34" s="120"/>
      <c r="M34" s="110"/>
    </row>
    <row r="35" spans="1:13" ht="27.6">
      <c r="A35" s="160"/>
      <c r="B35" s="126"/>
      <c r="C35" s="138"/>
      <c r="D35" s="141"/>
      <c r="E35" s="7" t="s">
        <v>210</v>
      </c>
      <c r="F35" s="38" t="s">
        <v>207</v>
      </c>
      <c r="G35" s="3">
        <v>0.4</v>
      </c>
      <c r="H35" s="86">
        <v>0.05</v>
      </c>
      <c r="I35" s="94">
        <v>0.4</v>
      </c>
      <c r="J35" s="121"/>
      <c r="K35" s="121"/>
      <c r="L35" s="121"/>
      <c r="M35" s="110"/>
    </row>
    <row r="36" spans="1:13" ht="30.75" customHeight="1">
      <c r="A36" s="160"/>
      <c r="B36" s="124">
        <v>7</v>
      </c>
      <c r="C36" s="136" t="s">
        <v>23</v>
      </c>
      <c r="D36" s="139" t="s">
        <v>136</v>
      </c>
      <c r="E36" s="6" t="s">
        <v>71</v>
      </c>
      <c r="F36" s="145" t="s">
        <v>232</v>
      </c>
      <c r="G36" s="5">
        <f>0.25*0.6</f>
        <v>0.15</v>
      </c>
      <c r="H36" s="91">
        <v>0</v>
      </c>
      <c r="I36" s="94">
        <v>0.15</v>
      </c>
      <c r="J36" s="116" t="s">
        <v>452</v>
      </c>
      <c r="K36" s="116" t="s">
        <v>449</v>
      </c>
      <c r="L36" s="116" t="s">
        <v>437</v>
      </c>
      <c r="M36" s="110" t="s">
        <v>486</v>
      </c>
    </row>
    <row r="37" spans="1:13" ht="21.75" customHeight="1">
      <c r="A37" s="160"/>
      <c r="B37" s="125"/>
      <c r="C37" s="137"/>
      <c r="D37" s="140"/>
      <c r="E37" s="6" t="s">
        <v>72</v>
      </c>
      <c r="F37" s="146"/>
      <c r="G37" s="5">
        <f>0.25*0.6</f>
        <v>0.15</v>
      </c>
      <c r="H37" s="91">
        <v>0</v>
      </c>
      <c r="I37" s="94">
        <v>0.15</v>
      </c>
      <c r="J37" s="117"/>
      <c r="K37" s="117"/>
      <c r="L37" s="117"/>
      <c r="M37" s="110"/>
    </row>
    <row r="38" spans="1:13" ht="22.5" customHeight="1">
      <c r="A38" s="160"/>
      <c r="B38" s="125"/>
      <c r="C38" s="137"/>
      <c r="D38" s="140"/>
      <c r="E38" s="6" t="s">
        <v>73</v>
      </c>
      <c r="F38" s="146"/>
      <c r="G38" s="5">
        <f>0.25*0.6</f>
        <v>0.15</v>
      </c>
      <c r="H38" s="91">
        <v>0</v>
      </c>
      <c r="I38" s="94">
        <v>0.15</v>
      </c>
      <c r="J38" s="117"/>
      <c r="K38" s="117"/>
      <c r="L38" s="117"/>
      <c r="M38" s="110"/>
    </row>
    <row r="39" spans="1:13" ht="49.5" customHeight="1">
      <c r="A39" s="160"/>
      <c r="B39" s="125"/>
      <c r="C39" s="137"/>
      <c r="D39" s="140"/>
      <c r="E39" s="6" t="s">
        <v>74</v>
      </c>
      <c r="F39" s="147"/>
      <c r="G39" s="5">
        <f>0.25*0.6</f>
        <v>0.15</v>
      </c>
      <c r="H39" s="91">
        <v>0</v>
      </c>
      <c r="I39" s="94">
        <v>0.15</v>
      </c>
      <c r="J39" s="117"/>
      <c r="K39" s="117"/>
      <c r="L39" s="117"/>
      <c r="M39" s="110"/>
    </row>
    <row r="40" spans="1:13" ht="49.5" customHeight="1">
      <c r="A40" s="160"/>
      <c r="B40" s="126"/>
      <c r="C40" s="138"/>
      <c r="D40" s="141"/>
      <c r="E40" s="6" t="s">
        <v>231</v>
      </c>
      <c r="F40" s="32" t="s">
        <v>207</v>
      </c>
      <c r="G40" s="5">
        <v>0.4</v>
      </c>
      <c r="H40" s="91">
        <v>0</v>
      </c>
      <c r="I40" s="94">
        <v>0.05</v>
      </c>
      <c r="J40" s="118"/>
      <c r="K40" s="118"/>
      <c r="L40" s="118"/>
      <c r="M40" s="110"/>
    </row>
    <row r="41" spans="1:13" ht="39.75" customHeight="1">
      <c r="A41" s="160"/>
      <c r="B41" s="124">
        <v>8</v>
      </c>
      <c r="C41" s="136" t="s">
        <v>24</v>
      </c>
      <c r="D41" s="139" t="s">
        <v>136</v>
      </c>
      <c r="E41" s="7" t="s">
        <v>75</v>
      </c>
      <c r="F41" s="156" t="s">
        <v>166</v>
      </c>
      <c r="G41" s="3">
        <f>0.4*0.6</f>
        <v>0.24</v>
      </c>
      <c r="H41" s="90">
        <v>0</v>
      </c>
      <c r="I41" s="94">
        <v>0.24</v>
      </c>
      <c r="J41" s="119" t="s">
        <v>453</v>
      </c>
      <c r="K41" s="119" t="s">
        <v>454</v>
      </c>
      <c r="L41" s="119" t="s">
        <v>437</v>
      </c>
      <c r="M41" s="110" t="s">
        <v>487</v>
      </c>
    </row>
    <row r="42" spans="1:13" ht="30" customHeight="1">
      <c r="A42" s="160"/>
      <c r="B42" s="125"/>
      <c r="C42" s="137"/>
      <c r="D42" s="140"/>
      <c r="E42" s="7" t="s">
        <v>76</v>
      </c>
      <c r="F42" s="157"/>
      <c r="G42" s="3">
        <f>0.3*0.6</f>
        <v>0.18</v>
      </c>
      <c r="H42" s="90">
        <v>0</v>
      </c>
      <c r="I42" s="94">
        <v>0.18</v>
      </c>
      <c r="J42" s="120"/>
      <c r="K42" s="120"/>
      <c r="L42" s="120"/>
      <c r="M42" s="110"/>
    </row>
    <row r="43" spans="1:13">
      <c r="A43" s="160"/>
      <c r="B43" s="125"/>
      <c r="C43" s="137"/>
      <c r="D43" s="140"/>
      <c r="E43" s="7" t="s">
        <v>77</v>
      </c>
      <c r="F43" s="158"/>
      <c r="G43" s="3">
        <f>0.3*0.6</f>
        <v>0.18</v>
      </c>
      <c r="H43" s="90">
        <v>0</v>
      </c>
      <c r="I43" s="94">
        <v>0.18</v>
      </c>
      <c r="J43" s="120"/>
      <c r="K43" s="120"/>
      <c r="L43" s="120"/>
      <c r="M43" s="110"/>
    </row>
    <row r="44" spans="1:13" ht="27.6">
      <c r="A44" s="160"/>
      <c r="B44" s="126"/>
      <c r="C44" s="138"/>
      <c r="D44" s="141"/>
      <c r="E44" s="7" t="s">
        <v>211</v>
      </c>
      <c r="F44" s="34" t="s">
        <v>212</v>
      </c>
      <c r="G44" s="3">
        <v>0.4</v>
      </c>
      <c r="H44" s="90">
        <v>0</v>
      </c>
      <c r="I44" s="94">
        <v>0.4</v>
      </c>
      <c r="J44" s="121"/>
      <c r="K44" s="121"/>
      <c r="L44" s="121"/>
      <c r="M44" s="110"/>
    </row>
    <row r="45" spans="1:13" ht="28.5" customHeight="1">
      <c r="A45" s="160"/>
      <c r="B45" s="124">
        <v>9</v>
      </c>
      <c r="C45" s="152" t="s">
        <v>25</v>
      </c>
      <c r="D45" s="139" t="s">
        <v>137</v>
      </c>
      <c r="E45" s="6" t="s">
        <v>78</v>
      </c>
      <c r="F45" s="26" t="s">
        <v>167</v>
      </c>
      <c r="G45" s="5">
        <v>0.5</v>
      </c>
      <c r="H45" s="91">
        <v>0</v>
      </c>
      <c r="I45" s="94">
        <v>0</v>
      </c>
      <c r="J45" s="116" t="s">
        <v>440</v>
      </c>
      <c r="K45" s="116" t="s">
        <v>233</v>
      </c>
      <c r="L45" s="116" t="s">
        <v>437</v>
      </c>
      <c r="M45" s="108" t="s">
        <v>478</v>
      </c>
    </row>
    <row r="46" spans="1:13" ht="62.25" customHeight="1">
      <c r="A46" s="160"/>
      <c r="B46" s="125"/>
      <c r="C46" s="152"/>
      <c r="D46" s="140"/>
      <c r="E46" s="6" t="s">
        <v>79</v>
      </c>
      <c r="F46" s="26" t="s">
        <v>168</v>
      </c>
      <c r="G46" s="5">
        <v>0.3</v>
      </c>
      <c r="H46" s="85">
        <v>0.3</v>
      </c>
      <c r="I46" s="93">
        <v>0.3</v>
      </c>
      <c r="J46" s="117"/>
      <c r="K46" s="117"/>
      <c r="L46" s="117"/>
      <c r="M46" s="108"/>
    </row>
    <row r="47" spans="1:13" ht="36.75" customHeight="1">
      <c r="A47" s="160"/>
      <c r="B47" s="126"/>
      <c r="C47" s="152"/>
      <c r="D47" s="141"/>
      <c r="E47" s="6" t="s">
        <v>80</v>
      </c>
      <c r="F47" s="26" t="s">
        <v>186</v>
      </c>
      <c r="G47" s="5">
        <v>0.2</v>
      </c>
      <c r="H47" s="85">
        <v>0.2</v>
      </c>
      <c r="I47" s="93">
        <v>0.2</v>
      </c>
      <c r="J47" s="118"/>
      <c r="K47" s="118"/>
      <c r="L47" s="118"/>
      <c r="M47" s="108"/>
    </row>
    <row r="48" spans="1:13" ht="25.5" customHeight="1">
      <c r="A48" s="160"/>
      <c r="B48" s="124">
        <v>10</v>
      </c>
      <c r="C48" s="136" t="s">
        <v>26</v>
      </c>
      <c r="D48" s="139" t="s">
        <v>138</v>
      </c>
      <c r="E48" s="7" t="s">
        <v>81</v>
      </c>
      <c r="F48" s="156" t="s">
        <v>187</v>
      </c>
      <c r="G48" s="3">
        <f>0.25*0.6</f>
        <v>0.15</v>
      </c>
      <c r="H48" s="86">
        <v>0.15</v>
      </c>
      <c r="I48" s="93">
        <v>0.15</v>
      </c>
      <c r="J48" s="119" t="s">
        <v>431</v>
      </c>
      <c r="K48" s="119" t="s">
        <v>455</v>
      </c>
      <c r="L48" s="119" t="s">
        <v>432</v>
      </c>
      <c r="M48" s="108" t="s">
        <v>478</v>
      </c>
    </row>
    <row r="49" spans="1:13">
      <c r="A49" s="160"/>
      <c r="B49" s="125"/>
      <c r="C49" s="137"/>
      <c r="D49" s="140"/>
      <c r="E49" s="7" t="s">
        <v>82</v>
      </c>
      <c r="F49" s="157"/>
      <c r="G49" s="3">
        <f>0.25*0.6</f>
        <v>0.15</v>
      </c>
      <c r="H49" s="86">
        <v>0.15</v>
      </c>
      <c r="I49" s="93">
        <v>0.15</v>
      </c>
      <c r="J49" s="120"/>
      <c r="K49" s="120"/>
      <c r="L49" s="120"/>
      <c r="M49" s="108"/>
    </row>
    <row r="50" spans="1:13">
      <c r="A50" s="160"/>
      <c r="B50" s="125"/>
      <c r="C50" s="137"/>
      <c r="D50" s="140"/>
      <c r="E50" s="7" t="s">
        <v>83</v>
      </c>
      <c r="F50" s="157"/>
      <c r="G50" s="3">
        <f>0.25*0.6</f>
        <v>0.15</v>
      </c>
      <c r="H50" s="86">
        <v>0.15</v>
      </c>
      <c r="I50" s="93">
        <v>0.15</v>
      </c>
      <c r="J50" s="120"/>
      <c r="K50" s="120"/>
      <c r="L50" s="120"/>
      <c r="M50" s="108"/>
    </row>
    <row r="51" spans="1:13" ht="52.5" customHeight="1">
      <c r="A51" s="160"/>
      <c r="B51" s="125"/>
      <c r="C51" s="137"/>
      <c r="D51" s="140"/>
      <c r="E51" s="7" t="s">
        <v>84</v>
      </c>
      <c r="F51" s="158"/>
      <c r="G51" s="3">
        <f>0.25*0.6</f>
        <v>0.15</v>
      </c>
      <c r="H51" s="86">
        <v>0.15</v>
      </c>
      <c r="I51" s="93">
        <v>0.15</v>
      </c>
      <c r="J51" s="120"/>
      <c r="K51" s="120"/>
      <c r="L51" s="120"/>
      <c r="M51" s="108"/>
    </row>
    <row r="52" spans="1:13" ht="52.5" customHeight="1">
      <c r="A52" s="160"/>
      <c r="B52" s="126"/>
      <c r="C52" s="138"/>
      <c r="D52" s="141"/>
      <c r="E52" s="7" t="s">
        <v>213</v>
      </c>
      <c r="F52" s="38" t="s">
        <v>207</v>
      </c>
      <c r="G52" s="3">
        <v>0.4</v>
      </c>
      <c r="H52" s="86">
        <v>0.4</v>
      </c>
      <c r="I52" s="93">
        <v>0.4</v>
      </c>
      <c r="J52" s="121"/>
      <c r="K52" s="121"/>
      <c r="L52" s="121"/>
      <c r="M52" s="108"/>
    </row>
    <row r="53" spans="1:13" ht="39.75" customHeight="1">
      <c r="A53" s="160"/>
      <c r="B53" s="124">
        <v>11</v>
      </c>
      <c r="C53" s="136" t="s">
        <v>27</v>
      </c>
      <c r="D53" s="139" t="s">
        <v>139</v>
      </c>
      <c r="E53" s="6" t="s">
        <v>85</v>
      </c>
      <c r="F53" s="145" t="s">
        <v>188</v>
      </c>
      <c r="G53" s="5">
        <f>0.25*0.6</f>
        <v>0.15</v>
      </c>
      <c r="H53" s="85">
        <v>0.15</v>
      </c>
      <c r="I53" s="93">
        <v>0.15</v>
      </c>
      <c r="J53" s="116" t="s">
        <v>431</v>
      </c>
      <c r="K53" s="116" t="s">
        <v>456</v>
      </c>
      <c r="L53" s="116" t="s">
        <v>432</v>
      </c>
      <c r="M53" s="108" t="s">
        <v>478</v>
      </c>
    </row>
    <row r="54" spans="1:13" ht="36.75" customHeight="1">
      <c r="A54" s="160"/>
      <c r="B54" s="125"/>
      <c r="C54" s="137"/>
      <c r="D54" s="140"/>
      <c r="E54" s="6" t="s">
        <v>86</v>
      </c>
      <c r="F54" s="146"/>
      <c r="G54" s="5">
        <f>0.25*0.6</f>
        <v>0.15</v>
      </c>
      <c r="H54" s="85">
        <v>0.15</v>
      </c>
      <c r="I54" s="93">
        <v>0.15</v>
      </c>
      <c r="J54" s="117"/>
      <c r="K54" s="117"/>
      <c r="L54" s="117"/>
      <c r="M54" s="108"/>
    </row>
    <row r="55" spans="1:13" ht="39.75" customHeight="1">
      <c r="A55" s="160"/>
      <c r="B55" s="125"/>
      <c r="C55" s="137"/>
      <c r="D55" s="140"/>
      <c r="E55" s="6" t="s">
        <v>87</v>
      </c>
      <c r="F55" s="146"/>
      <c r="G55" s="5">
        <f>0.25*0.6</f>
        <v>0.15</v>
      </c>
      <c r="H55" s="85">
        <v>0.15</v>
      </c>
      <c r="I55" s="93">
        <v>0.15</v>
      </c>
      <c r="J55" s="117"/>
      <c r="K55" s="117"/>
      <c r="L55" s="117"/>
      <c r="M55" s="108"/>
    </row>
    <row r="56" spans="1:13" ht="36.75" customHeight="1">
      <c r="A56" s="160"/>
      <c r="B56" s="125"/>
      <c r="C56" s="137"/>
      <c r="D56" s="140"/>
      <c r="E56" s="6" t="s">
        <v>88</v>
      </c>
      <c r="F56" s="147"/>
      <c r="G56" s="5">
        <f>0.25*0.6</f>
        <v>0.15</v>
      </c>
      <c r="H56" s="85">
        <v>0.15</v>
      </c>
      <c r="I56" s="93">
        <v>0.15</v>
      </c>
      <c r="J56" s="117"/>
      <c r="K56" s="117"/>
      <c r="L56" s="117"/>
      <c r="M56" s="108"/>
    </row>
    <row r="57" spans="1:13" ht="36.75" customHeight="1">
      <c r="A57" s="160"/>
      <c r="B57" s="126"/>
      <c r="C57" s="138"/>
      <c r="D57" s="141"/>
      <c r="E57" s="6" t="s">
        <v>214</v>
      </c>
      <c r="F57" s="32" t="s">
        <v>207</v>
      </c>
      <c r="G57" s="5">
        <v>0.4</v>
      </c>
      <c r="H57" s="85">
        <v>0.4</v>
      </c>
      <c r="I57" s="93">
        <v>0.4</v>
      </c>
      <c r="J57" s="118"/>
      <c r="K57" s="118"/>
      <c r="L57" s="118"/>
      <c r="M57" s="108"/>
    </row>
    <row r="58" spans="1:13" ht="22.5" customHeight="1">
      <c r="A58" s="160"/>
      <c r="B58" s="124">
        <v>12</v>
      </c>
      <c r="C58" s="135" t="s">
        <v>28</v>
      </c>
      <c r="D58" s="139" t="s">
        <v>140</v>
      </c>
      <c r="E58" s="7" t="s">
        <v>89</v>
      </c>
      <c r="F58" s="156" t="s">
        <v>189</v>
      </c>
      <c r="G58" s="3">
        <v>0.25</v>
      </c>
      <c r="H58" s="86">
        <v>0.25</v>
      </c>
      <c r="I58" s="93">
        <v>0.25</v>
      </c>
      <c r="J58" s="119" t="s">
        <v>431</v>
      </c>
      <c r="K58" s="119" t="s">
        <v>229</v>
      </c>
      <c r="L58" s="119" t="s">
        <v>432</v>
      </c>
      <c r="M58" s="108" t="s">
        <v>478</v>
      </c>
    </row>
    <row r="59" spans="1:13" ht="22.5" customHeight="1">
      <c r="A59" s="160"/>
      <c r="B59" s="125"/>
      <c r="C59" s="135"/>
      <c r="D59" s="140"/>
      <c r="E59" s="7" t="s">
        <v>90</v>
      </c>
      <c r="F59" s="157"/>
      <c r="G59" s="3">
        <v>0.25</v>
      </c>
      <c r="H59" s="86">
        <v>0.25</v>
      </c>
      <c r="I59" s="93">
        <v>0.25</v>
      </c>
      <c r="J59" s="120"/>
      <c r="K59" s="120"/>
      <c r="L59" s="120"/>
      <c r="M59" s="108"/>
    </row>
    <row r="60" spans="1:13" ht="21.75" customHeight="1">
      <c r="A60" s="160"/>
      <c r="B60" s="125"/>
      <c r="C60" s="135"/>
      <c r="D60" s="140"/>
      <c r="E60" s="7" t="s">
        <v>91</v>
      </c>
      <c r="F60" s="157"/>
      <c r="G60" s="3">
        <v>0.25</v>
      </c>
      <c r="H60" s="86">
        <v>0.25</v>
      </c>
      <c r="I60" s="93">
        <v>0.25</v>
      </c>
      <c r="J60" s="120"/>
      <c r="K60" s="120"/>
      <c r="L60" s="120"/>
      <c r="M60" s="108"/>
    </row>
    <row r="61" spans="1:13">
      <c r="A61" s="160"/>
      <c r="B61" s="126"/>
      <c r="C61" s="135"/>
      <c r="D61" s="141"/>
      <c r="E61" s="7" t="s">
        <v>92</v>
      </c>
      <c r="F61" s="158"/>
      <c r="G61" s="3">
        <v>0.25</v>
      </c>
      <c r="H61" s="86">
        <v>0.25</v>
      </c>
      <c r="I61" s="93">
        <v>0.25</v>
      </c>
      <c r="J61" s="121"/>
      <c r="K61" s="121"/>
      <c r="L61" s="121"/>
      <c r="M61" s="108"/>
    </row>
    <row r="62" spans="1:13" ht="36" customHeight="1">
      <c r="A62" s="160"/>
      <c r="B62" s="124">
        <v>13</v>
      </c>
      <c r="C62" s="136" t="s">
        <v>29</v>
      </c>
      <c r="D62" s="139" t="s">
        <v>141</v>
      </c>
      <c r="E62" s="6" t="s">
        <v>93</v>
      </c>
      <c r="F62" s="145" t="s">
        <v>190</v>
      </c>
      <c r="G62" s="5">
        <f>0.25*0.6</f>
        <v>0.15</v>
      </c>
      <c r="H62" s="85">
        <v>0.15</v>
      </c>
      <c r="I62" s="93">
        <v>0.15</v>
      </c>
      <c r="J62" s="116" t="s">
        <v>457</v>
      </c>
      <c r="K62" s="116" t="s">
        <v>443</v>
      </c>
      <c r="L62" s="116" t="s">
        <v>437</v>
      </c>
      <c r="M62" s="108" t="s">
        <v>478</v>
      </c>
    </row>
    <row r="63" spans="1:13" ht="33" customHeight="1">
      <c r="A63" s="160"/>
      <c r="B63" s="125"/>
      <c r="C63" s="137"/>
      <c r="D63" s="140"/>
      <c r="E63" s="6" t="s">
        <v>94</v>
      </c>
      <c r="F63" s="146"/>
      <c r="G63" s="5">
        <f>0.25*0.6</f>
        <v>0.15</v>
      </c>
      <c r="H63" s="85">
        <v>0.15</v>
      </c>
      <c r="I63" s="93">
        <v>0.15</v>
      </c>
      <c r="J63" s="117"/>
      <c r="K63" s="117"/>
      <c r="L63" s="117"/>
      <c r="M63" s="108"/>
    </row>
    <row r="64" spans="1:13" ht="36" customHeight="1">
      <c r="A64" s="160"/>
      <c r="B64" s="125"/>
      <c r="C64" s="137"/>
      <c r="D64" s="140"/>
      <c r="E64" s="6" t="s">
        <v>95</v>
      </c>
      <c r="F64" s="146"/>
      <c r="G64" s="5">
        <f>0.25*0.6</f>
        <v>0.15</v>
      </c>
      <c r="H64" s="91">
        <v>0</v>
      </c>
      <c r="I64" s="94">
        <v>0</v>
      </c>
      <c r="J64" s="117"/>
      <c r="K64" s="117"/>
      <c r="L64" s="117"/>
      <c r="M64" s="108"/>
    </row>
    <row r="65" spans="1:13" ht="39" customHeight="1">
      <c r="A65" s="160"/>
      <c r="B65" s="125"/>
      <c r="C65" s="137"/>
      <c r="D65" s="140"/>
      <c r="E65" s="6" t="s">
        <v>96</v>
      </c>
      <c r="F65" s="147"/>
      <c r="G65" s="5">
        <f>0.25*0.6</f>
        <v>0.15</v>
      </c>
      <c r="H65" s="91">
        <v>0</v>
      </c>
      <c r="I65" s="94">
        <v>0</v>
      </c>
      <c r="J65" s="117"/>
      <c r="K65" s="117"/>
      <c r="L65" s="117"/>
      <c r="M65" s="108"/>
    </row>
    <row r="66" spans="1:13" ht="39" customHeight="1">
      <c r="A66" s="160"/>
      <c r="B66" s="126"/>
      <c r="C66" s="138"/>
      <c r="D66" s="141"/>
      <c r="E66" s="6" t="s">
        <v>215</v>
      </c>
      <c r="F66" s="32" t="s">
        <v>207</v>
      </c>
      <c r="G66" s="5">
        <v>0.4</v>
      </c>
      <c r="H66" s="85">
        <f>0.05*1</f>
        <v>0.05</v>
      </c>
      <c r="I66" s="93">
        <v>0.05</v>
      </c>
      <c r="J66" s="118"/>
      <c r="K66" s="118"/>
      <c r="L66" s="118"/>
      <c r="M66" s="108"/>
    </row>
    <row r="67" spans="1:13" ht="51.75" customHeight="1">
      <c r="A67" s="160"/>
      <c r="B67" s="124">
        <v>14</v>
      </c>
      <c r="C67" s="136" t="s">
        <v>30</v>
      </c>
      <c r="D67" s="139" t="s">
        <v>142</v>
      </c>
      <c r="E67" s="7" t="s">
        <v>97</v>
      </c>
      <c r="F67" s="156" t="s">
        <v>191</v>
      </c>
      <c r="G67" s="3">
        <f>0.5*0.6</f>
        <v>0.3</v>
      </c>
      <c r="H67" s="86">
        <v>0.3</v>
      </c>
      <c r="I67" s="93">
        <v>0.3</v>
      </c>
      <c r="J67" s="119" t="s">
        <v>431</v>
      </c>
      <c r="K67" s="119" t="s">
        <v>443</v>
      </c>
      <c r="L67" s="119" t="s">
        <v>432</v>
      </c>
      <c r="M67" s="113" t="s">
        <v>489</v>
      </c>
    </row>
    <row r="68" spans="1:13" ht="61.5" customHeight="1">
      <c r="A68" s="160"/>
      <c r="B68" s="125"/>
      <c r="C68" s="137"/>
      <c r="D68" s="140"/>
      <c r="E68" s="7" t="s">
        <v>98</v>
      </c>
      <c r="F68" s="158"/>
      <c r="G68" s="3">
        <f>0.5*0.6</f>
        <v>0.3</v>
      </c>
      <c r="H68" s="86">
        <v>0.3</v>
      </c>
      <c r="I68" s="93">
        <v>0.3</v>
      </c>
      <c r="J68" s="120"/>
      <c r="K68" s="120"/>
      <c r="L68" s="120"/>
      <c r="M68" s="114"/>
    </row>
    <row r="69" spans="1:13" ht="27.6">
      <c r="A69" s="160"/>
      <c r="B69" s="126"/>
      <c r="C69" s="138"/>
      <c r="D69" s="141"/>
      <c r="E69" s="7" t="s">
        <v>216</v>
      </c>
      <c r="F69" s="38" t="s">
        <v>207</v>
      </c>
      <c r="G69" s="3">
        <v>0.4</v>
      </c>
      <c r="H69" s="86">
        <f>0.05*1</f>
        <v>0.05</v>
      </c>
      <c r="I69" s="94">
        <v>0.4</v>
      </c>
      <c r="J69" s="121"/>
      <c r="K69" s="121"/>
      <c r="L69" s="121"/>
      <c r="M69" s="114"/>
    </row>
    <row r="70" spans="1:13" ht="15" customHeight="1">
      <c r="A70" s="160"/>
      <c r="B70" s="124">
        <v>15</v>
      </c>
      <c r="C70" s="136" t="s">
        <v>31</v>
      </c>
      <c r="D70" s="139" t="s">
        <v>143</v>
      </c>
      <c r="E70" s="6" t="s">
        <v>99</v>
      </c>
      <c r="F70" s="145" t="s">
        <v>192</v>
      </c>
      <c r="G70" s="5">
        <f>0.2*0.6</f>
        <v>0.12</v>
      </c>
      <c r="H70" s="85">
        <v>0.12</v>
      </c>
      <c r="I70" s="93">
        <v>0.12</v>
      </c>
      <c r="J70" s="116" t="s">
        <v>431</v>
      </c>
      <c r="K70" s="116" t="s">
        <v>443</v>
      </c>
      <c r="L70" s="116" t="s">
        <v>432</v>
      </c>
      <c r="M70" s="114"/>
    </row>
    <row r="71" spans="1:13">
      <c r="A71" s="160"/>
      <c r="B71" s="125"/>
      <c r="C71" s="137"/>
      <c r="D71" s="140"/>
      <c r="E71" s="6" t="s">
        <v>100</v>
      </c>
      <c r="F71" s="146"/>
      <c r="G71" s="5">
        <f>0.2*0.6</f>
        <v>0.12</v>
      </c>
      <c r="H71" s="85">
        <v>0.12</v>
      </c>
      <c r="I71" s="93">
        <v>0.12</v>
      </c>
      <c r="J71" s="117"/>
      <c r="K71" s="117"/>
      <c r="L71" s="117"/>
      <c r="M71" s="114"/>
    </row>
    <row r="72" spans="1:13">
      <c r="A72" s="160"/>
      <c r="B72" s="125"/>
      <c r="C72" s="137"/>
      <c r="D72" s="140"/>
      <c r="E72" s="6" t="s">
        <v>101</v>
      </c>
      <c r="F72" s="146"/>
      <c r="G72" s="5">
        <f>0.2*0.6</f>
        <v>0.12</v>
      </c>
      <c r="H72" s="85">
        <v>0.12</v>
      </c>
      <c r="I72" s="93">
        <v>0.12</v>
      </c>
      <c r="J72" s="117"/>
      <c r="K72" s="117"/>
      <c r="L72" s="117"/>
      <c r="M72" s="114"/>
    </row>
    <row r="73" spans="1:13">
      <c r="A73" s="160"/>
      <c r="B73" s="125"/>
      <c r="C73" s="137"/>
      <c r="D73" s="140"/>
      <c r="E73" s="6" t="s">
        <v>102</v>
      </c>
      <c r="F73" s="146"/>
      <c r="G73" s="5">
        <f>0.2*0.6</f>
        <v>0.12</v>
      </c>
      <c r="H73" s="85">
        <v>0.12</v>
      </c>
      <c r="I73" s="93">
        <v>0.12</v>
      </c>
      <c r="J73" s="117"/>
      <c r="K73" s="117"/>
      <c r="L73" s="117"/>
      <c r="M73" s="114"/>
    </row>
    <row r="74" spans="1:13">
      <c r="A74" s="160"/>
      <c r="B74" s="125"/>
      <c r="C74" s="137"/>
      <c r="D74" s="140"/>
      <c r="E74" s="6" t="s">
        <v>103</v>
      </c>
      <c r="F74" s="147"/>
      <c r="G74" s="5">
        <f>0.2*0.6</f>
        <v>0.12</v>
      </c>
      <c r="H74" s="85">
        <v>0.12</v>
      </c>
      <c r="I74" s="93">
        <v>0.12</v>
      </c>
      <c r="J74" s="117"/>
      <c r="K74" s="117"/>
      <c r="L74" s="117"/>
      <c r="M74" s="114"/>
    </row>
    <row r="75" spans="1:13" ht="27.6">
      <c r="A75" s="160"/>
      <c r="B75" s="126"/>
      <c r="C75" s="138"/>
      <c r="D75" s="141"/>
      <c r="E75" s="6" t="s">
        <v>217</v>
      </c>
      <c r="F75" s="32" t="s">
        <v>207</v>
      </c>
      <c r="G75" s="5">
        <v>0.4</v>
      </c>
      <c r="H75" s="85">
        <f>0.05*1</f>
        <v>0.05</v>
      </c>
      <c r="I75" s="94">
        <v>0.4</v>
      </c>
      <c r="J75" s="118"/>
      <c r="K75" s="118"/>
      <c r="L75" s="118"/>
      <c r="M75" s="114"/>
    </row>
    <row r="76" spans="1:13" ht="15" customHeight="1">
      <c r="A76" s="160"/>
      <c r="B76" s="124">
        <v>16</v>
      </c>
      <c r="C76" s="136" t="s">
        <v>32</v>
      </c>
      <c r="D76" s="139" t="s">
        <v>145</v>
      </c>
      <c r="E76" s="4" t="s">
        <v>65</v>
      </c>
      <c r="F76" s="153" t="s">
        <v>235</v>
      </c>
      <c r="G76" s="3">
        <f>0.2*0.6</f>
        <v>0.12</v>
      </c>
      <c r="H76" s="86">
        <v>0.12</v>
      </c>
      <c r="I76" s="93">
        <v>0.12</v>
      </c>
      <c r="J76" s="119" t="s">
        <v>431</v>
      </c>
      <c r="K76" s="119" t="s">
        <v>443</v>
      </c>
      <c r="L76" s="119" t="s">
        <v>432</v>
      </c>
      <c r="M76" s="114"/>
    </row>
    <row r="77" spans="1:13">
      <c r="A77" s="160"/>
      <c r="B77" s="125"/>
      <c r="C77" s="137"/>
      <c r="D77" s="140"/>
      <c r="E77" s="4" t="s">
        <v>66</v>
      </c>
      <c r="F77" s="154"/>
      <c r="G77" s="3">
        <f>0.2*0.6</f>
        <v>0.12</v>
      </c>
      <c r="H77" s="86">
        <v>0.12</v>
      </c>
      <c r="I77" s="93">
        <v>0.12</v>
      </c>
      <c r="J77" s="120"/>
      <c r="K77" s="120"/>
      <c r="L77" s="120"/>
      <c r="M77" s="114"/>
    </row>
    <row r="78" spans="1:13">
      <c r="A78" s="160"/>
      <c r="B78" s="125"/>
      <c r="C78" s="137"/>
      <c r="D78" s="140"/>
      <c r="E78" s="4" t="s">
        <v>67</v>
      </c>
      <c r="F78" s="154"/>
      <c r="G78" s="3">
        <f>0.2*0.6</f>
        <v>0.12</v>
      </c>
      <c r="H78" s="86">
        <v>0.12</v>
      </c>
      <c r="I78" s="93">
        <v>0.12</v>
      </c>
      <c r="J78" s="120"/>
      <c r="K78" s="120"/>
      <c r="L78" s="120"/>
      <c r="M78" s="114"/>
    </row>
    <row r="79" spans="1:13" ht="21" customHeight="1">
      <c r="A79" s="160"/>
      <c r="B79" s="125"/>
      <c r="C79" s="137"/>
      <c r="D79" s="140"/>
      <c r="E79" s="4" t="s">
        <v>68</v>
      </c>
      <c r="F79" s="154"/>
      <c r="G79" s="3">
        <f>0.2*0.6</f>
        <v>0.12</v>
      </c>
      <c r="H79" s="86">
        <v>0.12</v>
      </c>
      <c r="I79" s="93">
        <v>0.12</v>
      </c>
      <c r="J79" s="120"/>
      <c r="K79" s="120"/>
      <c r="L79" s="120"/>
      <c r="M79" s="114"/>
    </row>
    <row r="80" spans="1:13" ht="36.75" customHeight="1">
      <c r="A80" s="160"/>
      <c r="B80" s="125"/>
      <c r="C80" s="137"/>
      <c r="D80" s="140"/>
      <c r="E80" s="4" t="s">
        <v>69</v>
      </c>
      <c r="F80" s="155"/>
      <c r="G80" s="3">
        <f>0.2*0.6</f>
        <v>0.12</v>
      </c>
      <c r="H80" s="86">
        <v>0.12</v>
      </c>
      <c r="I80" s="93">
        <v>0.12</v>
      </c>
      <c r="J80" s="120"/>
      <c r="K80" s="120"/>
      <c r="L80" s="120"/>
      <c r="M80" s="114"/>
    </row>
    <row r="81" spans="1:13" ht="27.6">
      <c r="A81" s="160"/>
      <c r="B81" s="126"/>
      <c r="C81" s="138"/>
      <c r="D81" s="141"/>
      <c r="E81" s="4" t="s">
        <v>218</v>
      </c>
      <c r="F81" s="36" t="s">
        <v>207</v>
      </c>
      <c r="G81" s="3">
        <v>0.4</v>
      </c>
      <c r="H81" s="86">
        <f>0.05*1</f>
        <v>0.05</v>
      </c>
      <c r="I81" s="94">
        <v>0.4</v>
      </c>
      <c r="J81" s="121"/>
      <c r="K81" s="121"/>
      <c r="L81" s="121"/>
      <c r="M81" s="115"/>
    </row>
    <row r="82" spans="1:13" ht="15" customHeight="1">
      <c r="A82" s="160"/>
      <c r="B82" s="124">
        <v>17</v>
      </c>
      <c r="C82" s="136" t="s">
        <v>33</v>
      </c>
      <c r="D82" s="139" t="s">
        <v>146</v>
      </c>
      <c r="E82" s="6" t="s">
        <v>104</v>
      </c>
      <c r="F82" s="145" t="s">
        <v>236</v>
      </c>
      <c r="G82" s="5">
        <f>0.2*0.6</f>
        <v>0.12</v>
      </c>
      <c r="H82" s="85">
        <v>0.12</v>
      </c>
      <c r="I82" s="93">
        <v>0.12</v>
      </c>
      <c r="J82" s="116" t="s">
        <v>458</v>
      </c>
      <c r="K82" s="116" t="s">
        <v>443</v>
      </c>
      <c r="L82" s="116" t="s">
        <v>437</v>
      </c>
      <c r="M82" s="109" t="s">
        <v>480</v>
      </c>
    </row>
    <row r="83" spans="1:13">
      <c r="A83" s="160"/>
      <c r="B83" s="125"/>
      <c r="C83" s="137"/>
      <c r="D83" s="140"/>
      <c r="E83" s="6" t="s">
        <v>105</v>
      </c>
      <c r="F83" s="146"/>
      <c r="G83" s="5">
        <f>0.2*0.6</f>
        <v>0.12</v>
      </c>
      <c r="H83" s="85">
        <v>0.12</v>
      </c>
      <c r="I83" s="93">
        <v>0.12</v>
      </c>
      <c r="J83" s="117"/>
      <c r="K83" s="117"/>
      <c r="L83" s="117"/>
      <c r="M83" s="109"/>
    </row>
    <row r="84" spans="1:13">
      <c r="A84" s="160"/>
      <c r="B84" s="125"/>
      <c r="C84" s="137"/>
      <c r="D84" s="140"/>
      <c r="E84" s="6" t="s">
        <v>106</v>
      </c>
      <c r="F84" s="146"/>
      <c r="G84" s="5">
        <f>0.2*0.6</f>
        <v>0.12</v>
      </c>
      <c r="H84" s="85">
        <v>0.12</v>
      </c>
      <c r="I84" s="93">
        <v>0.12</v>
      </c>
      <c r="J84" s="117"/>
      <c r="K84" s="117"/>
      <c r="L84" s="117"/>
      <c r="M84" s="109"/>
    </row>
    <row r="85" spans="1:13">
      <c r="A85" s="160"/>
      <c r="B85" s="125"/>
      <c r="C85" s="137"/>
      <c r="D85" s="140"/>
      <c r="E85" s="6" t="s">
        <v>107</v>
      </c>
      <c r="F85" s="146"/>
      <c r="G85" s="5">
        <f>0.2*0.6</f>
        <v>0.12</v>
      </c>
      <c r="H85" s="85">
        <v>0</v>
      </c>
      <c r="I85" s="93">
        <v>0</v>
      </c>
      <c r="J85" s="117"/>
      <c r="K85" s="117"/>
      <c r="L85" s="117"/>
      <c r="M85" s="109"/>
    </row>
    <row r="86" spans="1:13" ht="29.25" customHeight="1">
      <c r="A86" s="160"/>
      <c r="B86" s="125"/>
      <c r="C86" s="137"/>
      <c r="D86" s="140"/>
      <c r="E86" s="6" t="s">
        <v>108</v>
      </c>
      <c r="F86" s="147"/>
      <c r="G86" s="5">
        <f>0.2*0.6</f>
        <v>0.12</v>
      </c>
      <c r="H86" s="85">
        <v>0.12</v>
      </c>
      <c r="I86" s="93">
        <v>0.12</v>
      </c>
      <c r="J86" s="117"/>
      <c r="K86" s="117"/>
      <c r="L86" s="117"/>
      <c r="M86" s="109"/>
    </row>
    <row r="87" spans="1:13" ht="27.6">
      <c r="A87" s="160"/>
      <c r="B87" s="126"/>
      <c r="C87" s="138"/>
      <c r="D87" s="141"/>
      <c r="E87" s="6" t="s">
        <v>219</v>
      </c>
      <c r="F87" s="32" t="s">
        <v>207</v>
      </c>
      <c r="G87" s="5">
        <v>0.4</v>
      </c>
      <c r="H87" s="85">
        <f>0.05*1</f>
        <v>0.05</v>
      </c>
      <c r="I87" s="93">
        <f>0.05*1</f>
        <v>0.05</v>
      </c>
      <c r="J87" s="118"/>
      <c r="K87" s="118"/>
      <c r="L87" s="118"/>
      <c r="M87" s="109"/>
    </row>
    <row r="88" spans="1:13" ht="86.25" customHeight="1">
      <c r="A88" s="160"/>
      <c r="B88" s="124">
        <v>18</v>
      </c>
      <c r="C88" s="136" t="s">
        <v>34</v>
      </c>
      <c r="D88" s="139" t="s">
        <v>147</v>
      </c>
      <c r="E88" s="4" t="s">
        <v>109</v>
      </c>
      <c r="F88" s="153" t="s">
        <v>193</v>
      </c>
      <c r="G88" s="3">
        <f>0.5*0.6</f>
        <v>0.3</v>
      </c>
      <c r="H88" s="90">
        <v>0</v>
      </c>
      <c r="I88" s="94">
        <v>0.3</v>
      </c>
      <c r="J88" s="119" t="s">
        <v>471</v>
      </c>
      <c r="K88" s="119" t="s">
        <v>472</v>
      </c>
      <c r="L88" s="119" t="s">
        <v>437</v>
      </c>
      <c r="M88" s="110" t="s">
        <v>490</v>
      </c>
    </row>
    <row r="89" spans="1:13" ht="98.25" customHeight="1">
      <c r="A89" s="160"/>
      <c r="B89" s="125"/>
      <c r="C89" s="137"/>
      <c r="D89" s="140"/>
      <c r="E89" s="4" t="s">
        <v>110</v>
      </c>
      <c r="F89" s="155"/>
      <c r="G89" s="3">
        <f>0.5*0.6</f>
        <v>0.3</v>
      </c>
      <c r="H89" s="86">
        <v>0.3</v>
      </c>
      <c r="I89" s="93">
        <v>0.3</v>
      </c>
      <c r="J89" s="120"/>
      <c r="K89" s="120"/>
      <c r="L89" s="120"/>
      <c r="M89" s="110"/>
    </row>
    <row r="90" spans="1:13" ht="27.6">
      <c r="A90" s="160"/>
      <c r="B90" s="126"/>
      <c r="C90" s="138"/>
      <c r="D90" s="141"/>
      <c r="E90" s="4" t="s">
        <v>220</v>
      </c>
      <c r="F90" s="36" t="s">
        <v>207</v>
      </c>
      <c r="G90" s="3">
        <v>0.4</v>
      </c>
      <c r="H90" s="86">
        <f>0.05*2</f>
        <v>0.1</v>
      </c>
      <c r="I90" s="94">
        <v>0.4</v>
      </c>
      <c r="J90" s="121"/>
      <c r="K90" s="121"/>
      <c r="L90" s="121"/>
      <c r="M90" s="110"/>
    </row>
    <row r="91" spans="1:13" ht="55.2">
      <c r="A91" s="160"/>
      <c r="B91" s="42">
        <v>19</v>
      </c>
      <c r="C91" s="136" t="s">
        <v>35</v>
      </c>
      <c r="D91" s="40" t="s">
        <v>148</v>
      </c>
      <c r="E91" s="6" t="s">
        <v>111</v>
      </c>
      <c r="F91" s="23" t="s">
        <v>194</v>
      </c>
      <c r="G91" s="5">
        <v>0.6</v>
      </c>
      <c r="H91" s="85">
        <v>0.6</v>
      </c>
      <c r="I91" s="93">
        <v>0.6</v>
      </c>
      <c r="J91" s="116" t="s">
        <v>459</v>
      </c>
      <c r="K91" s="116" t="s">
        <v>460</v>
      </c>
      <c r="L91" s="116" t="s">
        <v>432</v>
      </c>
      <c r="M91" s="111" t="s">
        <v>478</v>
      </c>
    </row>
    <row r="92" spans="1:13" ht="27.6">
      <c r="A92" s="160"/>
      <c r="B92" s="43"/>
      <c r="C92" s="138"/>
      <c r="D92" s="41"/>
      <c r="E92" s="6" t="s">
        <v>221</v>
      </c>
      <c r="F92" s="31" t="s">
        <v>207</v>
      </c>
      <c r="G92" s="5">
        <v>0.4</v>
      </c>
      <c r="H92" s="85">
        <f>0.05*1</f>
        <v>0.05</v>
      </c>
      <c r="I92" s="94">
        <v>0.35</v>
      </c>
      <c r="J92" s="118"/>
      <c r="K92" s="118"/>
      <c r="L92" s="118"/>
      <c r="M92" s="111"/>
    </row>
    <row r="93" spans="1:13" ht="23.25" customHeight="1">
      <c r="A93" s="160"/>
      <c r="B93" s="124">
        <v>20</v>
      </c>
      <c r="C93" s="136" t="s">
        <v>36</v>
      </c>
      <c r="D93" s="139" t="s">
        <v>149</v>
      </c>
      <c r="E93" s="4" t="s">
        <v>112</v>
      </c>
      <c r="F93" s="153" t="s">
        <v>195</v>
      </c>
      <c r="G93" s="3">
        <f>0.25*0.6</f>
        <v>0.15</v>
      </c>
      <c r="H93" s="86">
        <v>0.15</v>
      </c>
      <c r="I93" s="93">
        <v>0.15</v>
      </c>
      <c r="J93" s="119" t="s">
        <v>461</v>
      </c>
      <c r="K93" s="119" t="s">
        <v>462</v>
      </c>
      <c r="L93" s="119" t="s">
        <v>437</v>
      </c>
      <c r="M93" s="108" t="s">
        <v>480</v>
      </c>
    </row>
    <row r="94" spans="1:13" ht="24" customHeight="1">
      <c r="A94" s="160"/>
      <c r="B94" s="125"/>
      <c r="C94" s="137"/>
      <c r="D94" s="140"/>
      <c r="E94" s="4" t="s">
        <v>113</v>
      </c>
      <c r="F94" s="154"/>
      <c r="G94" s="3">
        <f>0.25*0.6</f>
        <v>0.15</v>
      </c>
      <c r="H94" s="86">
        <v>0.15</v>
      </c>
      <c r="I94" s="93">
        <v>0.15</v>
      </c>
      <c r="J94" s="120"/>
      <c r="K94" s="120"/>
      <c r="L94" s="120"/>
      <c r="M94" s="108"/>
    </row>
    <row r="95" spans="1:13" ht="27.75" customHeight="1">
      <c r="A95" s="160"/>
      <c r="B95" s="125"/>
      <c r="C95" s="137"/>
      <c r="D95" s="140"/>
      <c r="E95" s="4" t="s">
        <v>114</v>
      </c>
      <c r="F95" s="154"/>
      <c r="G95" s="3">
        <f>0.25*0.6</f>
        <v>0.15</v>
      </c>
      <c r="H95" s="86">
        <v>0</v>
      </c>
      <c r="I95" s="93">
        <v>0</v>
      </c>
      <c r="J95" s="120"/>
      <c r="K95" s="120"/>
      <c r="L95" s="120"/>
      <c r="M95" s="108"/>
    </row>
    <row r="96" spans="1:13">
      <c r="A96" s="160"/>
      <c r="B96" s="125"/>
      <c r="C96" s="137"/>
      <c r="D96" s="140"/>
      <c r="E96" s="4" t="s">
        <v>115</v>
      </c>
      <c r="F96" s="155"/>
      <c r="G96" s="3">
        <f>0.25*0.6</f>
        <v>0.15</v>
      </c>
      <c r="H96" s="86">
        <v>0.15</v>
      </c>
      <c r="I96" s="93">
        <v>0.15</v>
      </c>
      <c r="J96" s="120"/>
      <c r="K96" s="120"/>
      <c r="L96" s="120"/>
      <c r="M96" s="108"/>
    </row>
    <row r="97" spans="1:13" ht="34.5" customHeight="1">
      <c r="A97" s="160"/>
      <c r="B97" s="126"/>
      <c r="C97" s="138"/>
      <c r="D97" s="141"/>
      <c r="E97" s="4" t="s">
        <v>222</v>
      </c>
      <c r="F97" s="36" t="s">
        <v>207</v>
      </c>
      <c r="G97" s="3">
        <v>0.4</v>
      </c>
      <c r="H97" s="86">
        <f>0.05*3</f>
        <v>0.15000000000000002</v>
      </c>
      <c r="I97" s="93">
        <v>0.15</v>
      </c>
      <c r="J97" s="121"/>
      <c r="K97" s="121"/>
      <c r="L97" s="121"/>
      <c r="M97" s="108"/>
    </row>
    <row r="98" spans="1:13" ht="41.4">
      <c r="A98" s="160"/>
      <c r="B98" s="17">
        <v>21</v>
      </c>
      <c r="C98" s="16" t="s">
        <v>37</v>
      </c>
      <c r="D98" s="15" t="s">
        <v>150</v>
      </c>
      <c r="E98" s="6" t="s">
        <v>116</v>
      </c>
      <c r="F98" s="23" t="s">
        <v>196</v>
      </c>
      <c r="G98" s="5">
        <v>1</v>
      </c>
      <c r="H98" s="85">
        <v>1</v>
      </c>
      <c r="I98" s="93">
        <v>1</v>
      </c>
      <c r="J98" s="87" t="s">
        <v>432</v>
      </c>
      <c r="K98" s="87" t="s">
        <v>432</v>
      </c>
      <c r="L98" s="87" t="s">
        <v>432</v>
      </c>
      <c r="M98" s="108" t="s">
        <v>480</v>
      </c>
    </row>
    <row r="99" spans="1:13" ht="27.6">
      <c r="A99" s="160"/>
      <c r="B99" s="124">
        <v>22</v>
      </c>
      <c r="C99" s="136" t="s">
        <v>38</v>
      </c>
      <c r="D99" s="139" t="s">
        <v>151</v>
      </c>
      <c r="E99" s="4" t="s">
        <v>117</v>
      </c>
      <c r="F99" s="25" t="s">
        <v>197</v>
      </c>
      <c r="G99" s="3">
        <v>0.6</v>
      </c>
      <c r="H99" s="86">
        <v>0.6</v>
      </c>
      <c r="I99" s="93">
        <v>0.6</v>
      </c>
      <c r="J99" s="119" t="s">
        <v>463</v>
      </c>
      <c r="K99" s="119" t="s">
        <v>464</v>
      </c>
      <c r="L99" s="119" t="s">
        <v>432</v>
      </c>
      <c r="M99" s="108"/>
    </row>
    <row r="100" spans="1:13" ht="27.6">
      <c r="A100" s="160"/>
      <c r="B100" s="126"/>
      <c r="C100" s="138"/>
      <c r="D100" s="141"/>
      <c r="E100" s="4" t="s">
        <v>223</v>
      </c>
      <c r="F100" s="35" t="s">
        <v>207</v>
      </c>
      <c r="G100" s="3">
        <v>0.4</v>
      </c>
      <c r="H100" s="86">
        <f>0.05*1</f>
        <v>0.05</v>
      </c>
      <c r="I100" s="93">
        <v>0.05</v>
      </c>
      <c r="J100" s="121"/>
      <c r="K100" s="121"/>
      <c r="L100" s="121"/>
      <c r="M100" s="108"/>
    </row>
    <row r="101" spans="1:13" ht="33.75" customHeight="1">
      <c r="A101" s="160"/>
      <c r="B101" s="124">
        <v>23</v>
      </c>
      <c r="C101" s="136" t="s">
        <v>39</v>
      </c>
      <c r="D101" s="139" t="s">
        <v>152</v>
      </c>
      <c r="E101" s="6" t="s">
        <v>118</v>
      </c>
      <c r="F101" s="145" t="s">
        <v>198</v>
      </c>
      <c r="G101" s="5">
        <f>0.25*0.6</f>
        <v>0.15</v>
      </c>
      <c r="H101" s="85">
        <v>0.15</v>
      </c>
      <c r="I101" s="93">
        <v>0.15</v>
      </c>
      <c r="J101" s="116" t="s">
        <v>466</v>
      </c>
      <c r="K101" s="116" t="s">
        <v>465</v>
      </c>
      <c r="L101" s="116" t="s">
        <v>432</v>
      </c>
      <c r="M101" s="112" t="s">
        <v>480</v>
      </c>
    </row>
    <row r="102" spans="1:13" ht="30.75" customHeight="1">
      <c r="A102" s="160"/>
      <c r="B102" s="125"/>
      <c r="C102" s="137"/>
      <c r="D102" s="140"/>
      <c r="E102" s="6" t="s">
        <v>119</v>
      </c>
      <c r="F102" s="146"/>
      <c r="G102" s="5">
        <f>0.25*0.6</f>
        <v>0.15</v>
      </c>
      <c r="H102" s="85">
        <v>0.15</v>
      </c>
      <c r="I102" s="93">
        <v>0.15</v>
      </c>
      <c r="J102" s="117"/>
      <c r="K102" s="117"/>
      <c r="L102" s="117"/>
      <c r="M102" s="112"/>
    </row>
    <row r="103" spans="1:13" ht="30.75" customHeight="1">
      <c r="A103" s="160"/>
      <c r="B103" s="125"/>
      <c r="C103" s="137"/>
      <c r="D103" s="140"/>
      <c r="E103" s="6" t="s">
        <v>120</v>
      </c>
      <c r="F103" s="146"/>
      <c r="G103" s="5">
        <f>0.25*0.6</f>
        <v>0.15</v>
      </c>
      <c r="H103" s="85">
        <v>0.15</v>
      </c>
      <c r="I103" s="93">
        <v>0.15</v>
      </c>
      <c r="J103" s="117"/>
      <c r="K103" s="117"/>
      <c r="L103" s="117"/>
      <c r="M103" s="112"/>
    </row>
    <row r="104" spans="1:13" ht="37.5" customHeight="1">
      <c r="A104" s="160"/>
      <c r="B104" s="125"/>
      <c r="C104" s="137"/>
      <c r="D104" s="140"/>
      <c r="E104" s="6" t="s">
        <v>121</v>
      </c>
      <c r="F104" s="147"/>
      <c r="G104" s="5">
        <f>0.25*0.6</f>
        <v>0.15</v>
      </c>
      <c r="H104" s="85">
        <v>0.15</v>
      </c>
      <c r="I104" s="93">
        <v>0.15</v>
      </c>
      <c r="J104" s="117"/>
      <c r="K104" s="117"/>
      <c r="L104" s="117"/>
      <c r="M104" s="112"/>
    </row>
    <row r="105" spans="1:13" ht="37.5" customHeight="1">
      <c r="A105" s="160"/>
      <c r="B105" s="126"/>
      <c r="C105" s="138"/>
      <c r="D105" s="141"/>
      <c r="E105" s="6" t="s">
        <v>224</v>
      </c>
      <c r="F105" s="32" t="s">
        <v>207</v>
      </c>
      <c r="G105" s="5">
        <v>0.4</v>
      </c>
      <c r="H105" s="85">
        <f>0.05*4</f>
        <v>0.2</v>
      </c>
      <c r="I105" s="93">
        <v>0.2</v>
      </c>
      <c r="J105" s="118"/>
      <c r="K105" s="118"/>
      <c r="L105" s="118"/>
      <c r="M105" s="112"/>
    </row>
    <row r="106" spans="1:13" ht="26.25" customHeight="1">
      <c r="A106" s="160"/>
      <c r="B106" s="124">
        <v>24</v>
      </c>
      <c r="C106" s="136" t="s">
        <v>40</v>
      </c>
      <c r="D106" s="139" t="s">
        <v>153</v>
      </c>
      <c r="E106" s="4" t="s">
        <v>2</v>
      </c>
      <c r="F106" s="153" t="s">
        <v>199</v>
      </c>
      <c r="G106" s="3">
        <f>0.2*0.6</f>
        <v>0.12</v>
      </c>
      <c r="H106" s="86">
        <v>0</v>
      </c>
      <c r="I106" s="93">
        <v>0</v>
      </c>
      <c r="J106" s="119" t="s">
        <v>467</v>
      </c>
      <c r="K106" s="119" t="s">
        <v>468</v>
      </c>
      <c r="L106" s="119" t="s">
        <v>447</v>
      </c>
      <c r="M106" s="112" t="s">
        <v>480</v>
      </c>
    </row>
    <row r="107" spans="1:13" ht="34.5" customHeight="1">
      <c r="A107" s="160"/>
      <c r="B107" s="125"/>
      <c r="C107" s="137"/>
      <c r="D107" s="140"/>
      <c r="E107" s="4" t="s">
        <v>122</v>
      </c>
      <c r="F107" s="154"/>
      <c r="G107" s="3">
        <f>0.2*0.6</f>
        <v>0.12</v>
      </c>
      <c r="H107" s="86">
        <v>0</v>
      </c>
      <c r="I107" s="93">
        <v>0</v>
      </c>
      <c r="J107" s="120"/>
      <c r="K107" s="120"/>
      <c r="L107" s="120"/>
      <c r="M107" s="112"/>
    </row>
    <row r="108" spans="1:13" ht="33" customHeight="1">
      <c r="A108" s="160"/>
      <c r="B108" s="125"/>
      <c r="C108" s="137"/>
      <c r="D108" s="140"/>
      <c r="E108" s="4" t="s">
        <v>123</v>
      </c>
      <c r="F108" s="154"/>
      <c r="G108" s="3">
        <f>0.2*0.6</f>
        <v>0.12</v>
      </c>
      <c r="H108" s="86">
        <v>0</v>
      </c>
      <c r="I108" s="93">
        <v>0</v>
      </c>
      <c r="J108" s="120"/>
      <c r="K108" s="120"/>
      <c r="L108" s="120"/>
      <c r="M108" s="112"/>
    </row>
    <row r="109" spans="1:13" ht="27.75" customHeight="1">
      <c r="A109" s="160"/>
      <c r="B109" s="125"/>
      <c r="C109" s="137"/>
      <c r="D109" s="140"/>
      <c r="E109" s="4" t="s">
        <v>1</v>
      </c>
      <c r="F109" s="155"/>
      <c r="G109" s="3">
        <f>0.4*0.6</f>
        <v>0.24</v>
      </c>
      <c r="H109" s="86">
        <v>0</v>
      </c>
      <c r="I109" s="93">
        <v>0</v>
      </c>
      <c r="J109" s="120"/>
      <c r="K109" s="120"/>
      <c r="L109" s="120"/>
      <c r="M109" s="112"/>
    </row>
    <row r="110" spans="1:13" ht="27.6">
      <c r="A110" s="160"/>
      <c r="B110" s="126"/>
      <c r="C110" s="138"/>
      <c r="D110" s="141"/>
      <c r="E110" s="4" t="s">
        <v>225</v>
      </c>
      <c r="F110" s="36" t="s">
        <v>207</v>
      </c>
      <c r="G110" s="3">
        <v>0.4</v>
      </c>
      <c r="H110" s="86">
        <v>0</v>
      </c>
      <c r="I110" s="93">
        <v>0</v>
      </c>
      <c r="J110" s="121"/>
      <c r="K110" s="121"/>
      <c r="L110" s="121"/>
      <c r="M110" s="112"/>
    </row>
    <row r="111" spans="1:13" ht="67.5" customHeight="1">
      <c r="A111" s="160"/>
      <c r="B111" s="124">
        <v>25</v>
      </c>
      <c r="C111" s="136" t="s">
        <v>41</v>
      </c>
      <c r="D111" s="139" t="s">
        <v>154</v>
      </c>
      <c r="E111" s="6" t="s">
        <v>124</v>
      </c>
      <c r="F111" s="23" t="s">
        <v>200</v>
      </c>
      <c r="G111" s="5">
        <v>0.6</v>
      </c>
      <c r="H111" s="91">
        <v>0</v>
      </c>
      <c r="I111" s="94">
        <v>0.6</v>
      </c>
      <c r="J111" s="116" t="s">
        <v>469</v>
      </c>
      <c r="K111" s="116" t="s">
        <v>470</v>
      </c>
      <c r="L111" s="116" t="s">
        <v>437</v>
      </c>
      <c r="M111" s="110" t="s">
        <v>491</v>
      </c>
    </row>
    <row r="112" spans="1:13" ht="57" customHeight="1">
      <c r="A112" s="160"/>
      <c r="B112" s="126"/>
      <c r="C112" s="138"/>
      <c r="D112" s="141"/>
      <c r="E112" s="6" t="s">
        <v>226</v>
      </c>
      <c r="F112" s="31" t="s">
        <v>212</v>
      </c>
      <c r="G112" s="5">
        <v>0.4</v>
      </c>
      <c r="H112" s="91">
        <v>0</v>
      </c>
      <c r="I112" s="94">
        <v>0.3</v>
      </c>
      <c r="J112" s="118"/>
      <c r="K112" s="118"/>
      <c r="L112" s="118"/>
      <c r="M112" s="110"/>
    </row>
    <row r="113" spans="1:13" ht="139.5" customHeight="1">
      <c r="A113" s="160"/>
      <c r="B113" s="17">
        <v>26</v>
      </c>
      <c r="C113" s="16" t="s">
        <v>42</v>
      </c>
      <c r="D113" s="15" t="s">
        <v>185</v>
      </c>
      <c r="E113" s="4" t="s">
        <v>70</v>
      </c>
      <c r="F113" s="25" t="s">
        <v>201</v>
      </c>
      <c r="G113" s="3">
        <v>1</v>
      </c>
      <c r="H113" s="86">
        <v>0</v>
      </c>
      <c r="I113" s="93">
        <v>0</v>
      </c>
      <c r="J113" s="88" t="s">
        <v>439</v>
      </c>
      <c r="K113" s="88" t="s">
        <v>438</v>
      </c>
      <c r="L113" s="88" t="s">
        <v>437</v>
      </c>
      <c r="M113" s="106" t="s">
        <v>494</v>
      </c>
    </row>
    <row r="114" spans="1:13" ht="33" customHeight="1">
      <c r="A114" s="160"/>
      <c r="B114" s="124">
        <v>27</v>
      </c>
      <c r="C114" s="136" t="s">
        <v>43</v>
      </c>
      <c r="D114" s="139" t="s">
        <v>155</v>
      </c>
      <c r="E114" s="6" t="s">
        <v>125</v>
      </c>
      <c r="F114" s="145" t="s">
        <v>202</v>
      </c>
      <c r="G114" s="5">
        <f>0.25*0.6</f>
        <v>0.15</v>
      </c>
      <c r="H114" s="85">
        <v>0.15</v>
      </c>
      <c r="I114" s="93">
        <v>0.15</v>
      </c>
      <c r="J114" s="116" t="s">
        <v>435</v>
      </c>
      <c r="K114" s="116" t="s">
        <v>436</v>
      </c>
      <c r="L114" s="116" t="s">
        <v>437</v>
      </c>
      <c r="M114" s="112" t="s">
        <v>478</v>
      </c>
    </row>
    <row r="115" spans="1:13" ht="33" customHeight="1">
      <c r="A115" s="160"/>
      <c r="B115" s="125"/>
      <c r="C115" s="137"/>
      <c r="D115" s="140"/>
      <c r="E115" s="6" t="s">
        <v>126</v>
      </c>
      <c r="F115" s="146"/>
      <c r="G115" s="5">
        <f>0.5*0.6</f>
        <v>0.3</v>
      </c>
      <c r="H115" s="85">
        <v>0.3</v>
      </c>
      <c r="I115" s="93">
        <v>0.3</v>
      </c>
      <c r="J115" s="117"/>
      <c r="K115" s="117"/>
      <c r="L115" s="117"/>
      <c r="M115" s="112"/>
    </row>
    <row r="116" spans="1:13" ht="53.25" customHeight="1">
      <c r="A116" s="160"/>
      <c r="B116" s="125"/>
      <c r="C116" s="137"/>
      <c r="D116" s="140"/>
      <c r="E116" s="6" t="s">
        <v>127</v>
      </c>
      <c r="F116" s="147"/>
      <c r="G116" s="5">
        <f>0.25*0.6</f>
        <v>0.15</v>
      </c>
      <c r="H116" s="91">
        <v>0</v>
      </c>
      <c r="I116" s="94">
        <v>0</v>
      </c>
      <c r="J116" s="117"/>
      <c r="K116" s="117"/>
      <c r="L116" s="117"/>
      <c r="M116" s="112"/>
    </row>
    <row r="117" spans="1:13" ht="53.25" customHeight="1">
      <c r="A117" s="160"/>
      <c r="B117" s="126"/>
      <c r="C117" s="138"/>
      <c r="D117" s="141"/>
      <c r="E117" s="6" t="s">
        <v>227</v>
      </c>
      <c r="F117" s="32" t="s">
        <v>207</v>
      </c>
      <c r="G117" s="5">
        <v>0.4</v>
      </c>
      <c r="H117" s="85">
        <f>0.05*3</f>
        <v>0.15000000000000002</v>
      </c>
      <c r="I117" s="93">
        <f>0.05*3</f>
        <v>0.15000000000000002</v>
      </c>
      <c r="J117" s="118"/>
      <c r="K117" s="118"/>
      <c r="L117" s="118"/>
      <c r="M117" s="112"/>
    </row>
    <row r="118" spans="1:13" ht="115.2">
      <c r="A118" s="160"/>
      <c r="B118" s="17">
        <v>28</v>
      </c>
      <c r="C118" s="16" t="s">
        <v>44</v>
      </c>
      <c r="D118" s="15" t="s">
        <v>156</v>
      </c>
      <c r="E118" s="4" t="s">
        <v>128</v>
      </c>
      <c r="F118" s="25" t="s">
        <v>203</v>
      </c>
      <c r="G118" s="3">
        <v>1</v>
      </c>
      <c r="H118" s="90">
        <v>0</v>
      </c>
      <c r="I118" s="94">
        <v>1</v>
      </c>
      <c r="J118" s="88" t="s">
        <v>433</v>
      </c>
      <c r="K118" s="88" t="s">
        <v>229</v>
      </c>
      <c r="L118" s="88" t="s">
        <v>434</v>
      </c>
      <c r="M118" s="98" t="s">
        <v>492</v>
      </c>
    </row>
    <row r="119" spans="1:13" ht="55.2">
      <c r="A119" s="160"/>
      <c r="B119" s="17">
        <v>29</v>
      </c>
      <c r="C119" s="16" t="s">
        <v>45</v>
      </c>
      <c r="D119" s="15" t="s">
        <v>157</v>
      </c>
      <c r="E119" s="6" t="s">
        <v>129</v>
      </c>
      <c r="F119" s="23" t="s">
        <v>204</v>
      </c>
      <c r="G119" s="5">
        <v>1</v>
      </c>
      <c r="H119" s="85">
        <v>1</v>
      </c>
      <c r="I119" s="93">
        <v>1</v>
      </c>
      <c r="J119" s="87" t="s">
        <v>431</v>
      </c>
      <c r="K119" s="87" t="s">
        <v>229</v>
      </c>
      <c r="L119" s="87" t="s">
        <v>432</v>
      </c>
      <c r="M119" s="29" t="s">
        <v>478</v>
      </c>
    </row>
    <row r="120" spans="1:13">
      <c r="A120" s="89" t="s">
        <v>0</v>
      </c>
      <c r="B120" s="89"/>
      <c r="C120" s="89"/>
      <c r="D120" s="89"/>
      <c r="E120" s="89"/>
      <c r="F120" s="89"/>
      <c r="G120" s="89">
        <f>SUM(G9:G119)</f>
        <v>29.999999999999996</v>
      </c>
      <c r="H120" s="83">
        <f>SUM(H9:H119)</f>
        <v>15.479999999999999</v>
      </c>
      <c r="I120" s="99">
        <f>SUM(I9:I119)</f>
        <v>23.029999999999994</v>
      </c>
      <c r="J120" s="84"/>
      <c r="K120" s="84"/>
      <c r="L120" s="84"/>
    </row>
    <row r="122" spans="1:13" ht="28.5" customHeight="1">
      <c r="G122" s="1" t="s">
        <v>427</v>
      </c>
      <c r="H122" s="1">
        <f>(H120/30)*10</f>
        <v>5.1599999999999993</v>
      </c>
      <c r="I122" s="100">
        <f>(I120/30)*10</f>
        <v>7.676666666666665</v>
      </c>
    </row>
    <row r="123" spans="1:13">
      <c r="I123" s="92" t="s">
        <v>481</v>
      </c>
    </row>
  </sheetData>
  <mergeCells count="197">
    <mergeCell ref="L111:L112"/>
    <mergeCell ref="J45:J47"/>
    <mergeCell ref="L45:L47"/>
    <mergeCell ref="J14:J17"/>
    <mergeCell ref="L14:L17"/>
    <mergeCell ref="J23:J27"/>
    <mergeCell ref="L23:L27"/>
    <mergeCell ref="K45:K47"/>
    <mergeCell ref="K58:K61"/>
    <mergeCell ref="L18:L22"/>
    <mergeCell ref="L28:L30"/>
    <mergeCell ref="L31:L35"/>
    <mergeCell ref="L36:L40"/>
    <mergeCell ref="L41:L44"/>
    <mergeCell ref="L48:L52"/>
    <mergeCell ref="L53:L57"/>
    <mergeCell ref="L58:L61"/>
    <mergeCell ref="J62:J66"/>
    <mergeCell ref="L62:L66"/>
    <mergeCell ref="J67:J69"/>
    <mergeCell ref="J28:J30"/>
    <mergeCell ref="J31:J35"/>
    <mergeCell ref="B101:B105"/>
    <mergeCell ref="C101:C105"/>
    <mergeCell ref="L67:L69"/>
    <mergeCell ref="J70:J75"/>
    <mergeCell ref="D101:D105"/>
    <mergeCell ref="B93:B97"/>
    <mergeCell ref="K101:K105"/>
    <mergeCell ref="K106:K110"/>
    <mergeCell ref="K111:K112"/>
    <mergeCell ref="L70:L75"/>
    <mergeCell ref="L76:L81"/>
    <mergeCell ref="L82:L87"/>
    <mergeCell ref="L99:L100"/>
    <mergeCell ref="L101:L105"/>
    <mergeCell ref="L106:L110"/>
    <mergeCell ref="L91:L92"/>
    <mergeCell ref="C91:C92"/>
    <mergeCell ref="F101:F104"/>
    <mergeCell ref="C93:C97"/>
    <mergeCell ref="D93:D97"/>
    <mergeCell ref="D88:D90"/>
    <mergeCell ref="J88:J90"/>
    <mergeCell ref="L88:L90"/>
    <mergeCell ref="J93:J97"/>
    <mergeCell ref="B114:B117"/>
    <mergeCell ref="C114:C117"/>
    <mergeCell ref="D114:D117"/>
    <mergeCell ref="B106:B110"/>
    <mergeCell ref="C106:C110"/>
    <mergeCell ref="D106:D110"/>
    <mergeCell ref="B111:B112"/>
    <mergeCell ref="C111:C112"/>
    <mergeCell ref="D111:D112"/>
    <mergeCell ref="F31:F34"/>
    <mergeCell ref="F88:F89"/>
    <mergeCell ref="F93:F96"/>
    <mergeCell ref="F114:F116"/>
    <mergeCell ref="F106:F109"/>
    <mergeCell ref="F70:F74"/>
    <mergeCell ref="F36:F39"/>
    <mergeCell ref="F58:F61"/>
    <mergeCell ref="F62:F65"/>
    <mergeCell ref="F67:F68"/>
    <mergeCell ref="A8:A119"/>
    <mergeCell ref="D18:D22"/>
    <mergeCell ref="B28:B30"/>
    <mergeCell ref="C28:C30"/>
    <mergeCell ref="D28:D30"/>
    <mergeCell ref="B31:B35"/>
    <mergeCell ref="C36:C40"/>
    <mergeCell ref="D36:D40"/>
    <mergeCell ref="C41:C44"/>
    <mergeCell ref="D41:D44"/>
    <mergeCell ref="B48:B52"/>
    <mergeCell ref="C48:C52"/>
    <mergeCell ref="D48:D52"/>
    <mergeCell ref="B45:B47"/>
    <mergeCell ref="B36:B40"/>
    <mergeCell ref="D62:D66"/>
    <mergeCell ref="D45:D47"/>
    <mergeCell ref="D58:D61"/>
    <mergeCell ref="B99:B100"/>
    <mergeCell ref="C99:C100"/>
    <mergeCell ref="D99:D100"/>
    <mergeCell ref="B76:B81"/>
    <mergeCell ref="B88:B90"/>
    <mergeCell ref="C88:C90"/>
    <mergeCell ref="C45:C47"/>
    <mergeCell ref="B41:B44"/>
    <mergeCell ref="B53:B57"/>
    <mergeCell ref="C53:C57"/>
    <mergeCell ref="B62:B66"/>
    <mergeCell ref="C62:C66"/>
    <mergeCell ref="F76:F80"/>
    <mergeCell ref="F82:F86"/>
    <mergeCell ref="F41:F43"/>
    <mergeCell ref="F48:F51"/>
    <mergeCell ref="B67:B69"/>
    <mergeCell ref="C67:C69"/>
    <mergeCell ref="D67:D69"/>
    <mergeCell ref="C76:C81"/>
    <mergeCell ref="D76:D81"/>
    <mergeCell ref="B82:B87"/>
    <mergeCell ref="C82:C87"/>
    <mergeCell ref="D82:D87"/>
    <mergeCell ref="C58:C61"/>
    <mergeCell ref="D53:D57"/>
    <mergeCell ref="B58:B61"/>
    <mergeCell ref="B23:B27"/>
    <mergeCell ref="B18:B22"/>
    <mergeCell ref="F53:F56"/>
    <mergeCell ref="K18:K22"/>
    <mergeCell ref="F18:F19"/>
    <mergeCell ref="F23:F24"/>
    <mergeCell ref="B70:B75"/>
    <mergeCell ref="C70:C75"/>
    <mergeCell ref="D70:D75"/>
    <mergeCell ref="C18:C22"/>
    <mergeCell ref="C23:C27"/>
    <mergeCell ref="D23:D27"/>
    <mergeCell ref="C31:C35"/>
    <mergeCell ref="D31:D35"/>
    <mergeCell ref="K23:K27"/>
    <mergeCell ref="J18:J22"/>
    <mergeCell ref="K28:K30"/>
    <mergeCell ref="K31:K35"/>
    <mergeCell ref="K36:K40"/>
    <mergeCell ref="K41:K44"/>
    <mergeCell ref="K48:K52"/>
    <mergeCell ref="K62:K66"/>
    <mergeCell ref="K67:K69"/>
    <mergeCell ref="K70:K75"/>
    <mergeCell ref="C7:L7"/>
    <mergeCell ref="B9:B11"/>
    <mergeCell ref="C9:C11"/>
    <mergeCell ref="G9:G11"/>
    <mergeCell ref="K9:K11"/>
    <mergeCell ref="C12:C13"/>
    <mergeCell ref="K12:K13"/>
    <mergeCell ref="C14:C17"/>
    <mergeCell ref="D14:D17"/>
    <mergeCell ref="D12:D13"/>
    <mergeCell ref="K14:K17"/>
    <mergeCell ref="B12:B13"/>
    <mergeCell ref="B14:B16"/>
    <mergeCell ref="J9:J11"/>
    <mergeCell ref="L9:L11"/>
    <mergeCell ref="J12:J13"/>
    <mergeCell ref="L12:L13"/>
    <mergeCell ref="J36:J40"/>
    <mergeCell ref="J41:J44"/>
    <mergeCell ref="J48:J52"/>
    <mergeCell ref="K53:K57"/>
    <mergeCell ref="J53:J57"/>
    <mergeCell ref="J58:J61"/>
    <mergeCell ref="M114:M117"/>
    <mergeCell ref="K114:K117"/>
    <mergeCell ref="K76:K81"/>
    <mergeCell ref="K82:K87"/>
    <mergeCell ref="K88:K90"/>
    <mergeCell ref="K91:K92"/>
    <mergeCell ref="J114:J117"/>
    <mergeCell ref="J91:J92"/>
    <mergeCell ref="J76:J81"/>
    <mergeCell ref="J82:J87"/>
    <mergeCell ref="J99:J100"/>
    <mergeCell ref="K99:K100"/>
    <mergeCell ref="J101:J105"/>
    <mergeCell ref="J106:J110"/>
    <mergeCell ref="K93:K97"/>
    <mergeCell ref="L93:L97"/>
    <mergeCell ref="L114:L117"/>
    <mergeCell ref="J111:J112"/>
    <mergeCell ref="M9:M11"/>
    <mergeCell ref="M48:M52"/>
    <mergeCell ref="M53:M57"/>
    <mergeCell ref="M58:M61"/>
    <mergeCell ref="M82:M87"/>
    <mergeCell ref="M93:M97"/>
    <mergeCell ref="M111:M112"/>
    <mergeCell ref="M91:M92"/>
    <mergeCell ref="M31:M35"/>
    <mergeCell ref="M28:M30"/>
    <mergeCell ref="M12:M13"/>
    <mergeCell ref="M14:M17"/>
    <mergeCell ref="M23:M27"/>
    <mergeCell ref="M36:M40"/>
    <mergeCell ref="M41:M44"/>
    <mergeCell ref="M45:M47"/>
    <mergeCell ref="M62:M66"/>
    <mergeCell ref="M88:M90"/>
    <mergeCell ref="M98:M100"/>
    <mergeCell ref="M101:M105"/>
    <mergeCell ref="M106:M110"/>
    <mergeCell ref="M67:M81"/>
  </mergeCells>
  <phoneticPr fontId="8" type="noConversion"/>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H14"/>
  <sheetViews>
    <sheetView topLeftCell="A4" zoomScale="110" zoomScaleNormal="110" workbookViewId="0">
      <selection activeCell="F13" sqref="F13"/>
    </sheetView>
  </sheetViews>
  <sheetFormatPr baseColWidth="10" defaultRowHeight="14.4"/>
  <cols>
    <col min="2" max="2" width="13.33203125" customWidth="1"/>
    <col min="3" max="3" width="12.88671875" customWidth="1"/>
    <col min="5" max="5" width="13.5546875" customWidth="1"/>
    <col min="6" max="6" width="33.88671875" customWidth="1"/>
    <col min="7" max="8" width="11.44140625" style="1"/>
  </cols>
  <sheetData>
    <row r="3" spans="2:8" ht="26.25" customHeight="1">
      <c r="B3" s="54" t="s">
        <v>6</v>
      </c>
      <c r="C3" s="53" t="s">
        <v>5</v>
      </c>
      <c r="D3" s="53" t="s">
        <v>158</v>
      </c>
      <c r="E3" s="52" t="s">
        <v>4</v>
      </c>
      <c r="F3" s="52" t="s">
        <v>250</v>
      </c>
      <c r="G3" s="45" t="s">
        <v>3</v>
      </c>
      <c r="H3" s="45" t="s">
        <v>234</v>
      </c>
    </row>
    <row r="4" spans="2:8" ht="45.75" customHeight="1">
      <c r="B4" s="162" t="s">
        <v>249</v>
      </c>
      <c r="C4" s="163" t="s">
        <v>248</v>
      </c>
      <c r="D4" s="164" t="s">
        <v>247</v>
      </c>
      <c r="E4" s="171" t="s">
        <v>246</v>
      </c>
      <c r="F4" s="171" t="s">
        <v>245</v>
      </c>
      <c r="G4" s="161">
        <v>0.6</v>
      </c>
      <c r="H4" s="161">
        <f>SUM(G4:G7)</f>
        <v>1</v>
      </c>
    </row>
    <row r="5" spans="2:8">
      <c r="B5" s="162"/>
      <c r="C5" s="163"/>
      <c r="D5" s="164"/>
      <c r="E5" s="171"/>
      <c r="F5" s="171"/>
      <c r="G5" s="161"/>
      <c r="H5" s="161"/>
    </row>
    <row r="6" spans="2:8">
      <c r="B6" s="162"/>
      <c r="C6" s="163"/>
      <c r="D6" s="164"/>
      <c r="E6" s="171"/>
      <c r="F6" s="171"/>
      <c r="G6" s="161"/>
      <c r="H6" s="161"/>
    </row>
    <row r="7" spans="2:8" ht="41.4">
      <c r="B7" s="162"/>
      <c r="C7" s="163"/>
      <c r="D7" s="164"/>
      <c r="E7" s="51" t="s">
        <v>244</v>
      </c>
      <c r="F7" s="51" t="s">
        <v>237</v>
      </c>
      <c r="G7" s="50">
        <v>0.4</v>
      </c>
      <c r="H7" s="161"/>
    </row>
    <row r="8" spans="2:8" ht="15" customHeight="1">
      <c r="B8" s="162"/>
      <c r="C8" s="163" t="s">
        <v>243</v>
      </c>
      <c r="D8" s="164"/>
      <c r="E8" s="171" t="s">
        <v>242</v>
      </c>
      <c r="F8" s="165" t="s">
        <v>241</v>
      </c>
      <c r="G8" s="161">
        <f>0.3*0.6</f>
        <v>0.18</v>
      </c>
      <c r="H8" s="168">
        <f>SUM(G8:G13)</f>
        <v>1</v>
      </c>
    </row>
    <row r="9" spans="2:8">
      <c r="B9" s="162"/>
      <c r="C9" s="163"/>
      <c r="D9" s="164"/>
      <c r="E9" s="171"/>
      <c r="F9" s="166"/>
      <c r="G9" s="161"/>
      <c r="H9" s="169"/>
    </row>
    <row r="10" spans="2:8">
      <c r="B10" s="162"/>
      <c r="C10" s="163"/>
      <c r="D10" s="164"/>
      <c r="E10" s="51" t="s">
        <v>240</v>
      </c>
      <c r="F10" s="166"/>
      <c r="G10" s="50">
        <f>0.3*0.6</f>
        <v>0.18</v>
      </c>
      <c r="H10" s="169"/>
    </row>
    <row r="11" spans="2:8">
      <c r="B11" s="162"/>
      <c r="C11" s="163"/>
      <c r="D11" s="164"/>
      <c r="E11" s="171" t="s">
        <v>239</v>
      </c>
      <c r="F11" s="166"/>
      <c r="G11" s="161">
        <f>0.4*0.6</f>
        <v>0.24</v>
      </c>
      <c r="H11" s="169"/>
    </row>
    <row r="12" spans="2:8" ht="30.75" customHeight="1">
      <c r="B12" s="162"/>
      <c r="C12" s="163"/>
      <c r="D12" s="164"/>
      <c r="E12" s="171"/>
      <c r="F12" s="167"/>
      <c r="G12" s="161"/>
      <c r="H12" s="169"/>
    </row>
    <row r="13" spans="2:8" ht="41.4">
      <c r="B13" s="162"/>
      <c r="C13" s="163"/>
      <c r="D13" s="164"/>
      <c r="E13" s="49" t="s">
        <v>238</v>
      </c>
      <c r="F13" s="48" t="s">
        <v>237</v>
      </c>
      <c r="G13" s="47">
        <v>0.4</v>
      </c>
      <c r="H13" s="170"/>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7"/>
  <sheetViews>
    <sheetView topLeftCell="A13" workbookViewId="0">
      <selection activeCell="F18" sqref="F18:F21"/>
    </sheetView>
  </sheetViews>
  <sheetFormatPr baseColWidth="10" defaultRowHeight="14.4"/>
  <cols>
    <col min="3" max="3" width="22.44140625" style="2" customWidth="1"/>
    <col min="5" max="5" width="23" style="2" customWidth="1"/>
    <col min="6" max="6" width="40.5546875" style="2" customWidth="1"/>
  </cols>
  <sheetData>
    <row r="1" spans="2:8" ht="15" thickBot="1"/>
    <row r="2" spans="2:8" ht="15" thickBot="1">
      <c r="B2" s="55" t="s">
        <v>6</v>
      </c>
      <c r="C2" s="46" t="s">
        <v>5</v>
      </c>
      <c r="D2" s="39" t="s">
        <v>252</v>
      </c>
      <c r="E2" s="56" t="s">
        <v>7</v>
      </c>
      <c r="F2" s="56" t="s">
        <v>253</v>
      </c>
      <c r="G2" s="39" t="s">
        <v>8</v>
      </c>
      <c r="H2" s="39" t="s">
        <v>234</v>
      </c>
    </row>
    <row r="3" spans="2:8" ht="39.75" customHeight="1">
      <c r="B3" s="172" t="s">
        <v>254</v>
      </c>
      <c r="C3" s="57" t="s">
        <v>255</v>
      </c>
      <c r="D3" s="175" t="s">
        <v>256</v>
      </c>
      <c r="E3" s="58" t="s">
        <v>257</v>
      </c>
      <c r="F3" s="59" t="s">
        <v>258</v>
      </c>
      <c r="G3" s="60">
        <v>1</v>
      </c>
      <c r="H3" s="61">
        <v>1</v>
      </c>
    </row>
    <row r="4" spans="2:8" ht="15.75" customHeight="1">
      <c r="B4" s="173"/>
      <c r="C4" s="177" t="s">
        <v>259</v>
      </c>
      <c r="D4" s="164"/>
      <c r="E4" s="51" t="s">
        <v>260</v>
      </c>
      <c r="F4" s="171" t="s">
        <v>261</v>
      </c>
      <c r="G4" s="62">
        <f>0.2*0.6</f>
        <v>0.12</v>
      </c>
      <c r="H4" s="178">
        <f>SUM(G4:G9)</f>
        <v>1</v>
      </c>
    </row>
    <row r="5" spans="2:8" ht="24" customHeight="1">
      <c r="B5" s="173"/>
      <c r="C5" s="177"/>
      <c r="D5" s="164"/>
      <c r="E5" s="51" t="s">
        <v>262</v>
      </c>
      <c r="F5" s="171"/>
      <c r="G5" s="62">
        <f>0.2*0.6</f>
        <v>0.12</v>
      </c>
      <c r="H5" s="178"/>
    </row>
    <row r="6" spans="2:8" ht="30" customHeight="1">
      <c r="B6" s="173"/>
      <c r="C6" s="177"/>
      <c r="D6" s="164"/>
      <c r="E6" s="51" t="s">
        <v>263</v>
      </c>
      <c r="F6" s="171"/>
      <c r="G6" s="62">
        <f>0.2*0.6</f>
        <v>0.12</v>
      </c>
      <c r="H6" s="178"/>
    </row>
    <row r="7" spans="2:8" ht="23.25" customHeight="1">
      <c r="B7" s="173"/>
      <c r="C7" s="177"/>
      <c r="D7" s="164"/>
      <c r="E7" s="51" t="s">
        <v>264</v>
      </c>
      <c r="F7" s="171"/>
      <c r="G7" s="62">
        <f>0.2*0.6</f>
        <v>0.12</v>
      </c>
      <c r="H7" s="178"/>
    </row>
    <row r="8" spans="2:8" ht="28.5" customHeight="1">
      <c r="B8" s="173"/>
      <c r="C8" s="177"/>
      <c r="D8" s="164"/>
      <c r="E8" s="51" t="s">
        <v>265</v>
      </c>
      <c r="F8" s="171"/>
      <c r="G8" s="62">
        <f>0.2*0.6</f>
        <v>0.12</v>
      </c>
      <c r="H8" s="178"/>
    </row>
    <row r="9" spans="2:8" ht="41.4">
      <c r="B9" s="173"/>
      <c r="C9" s="177"/>
      <c r="D9" s="164"/>
      <c r="E9" s="51" t="s">
        <v>266</v>
      </c>
      <c r="F9" s="51" t="s">
        <v>251</v>
      </c>
      <c r="G9" s="62">
        <v>0.4</v>
      </c>
      <c r="H9" s="178"/>
    </row>
    <row r="10" spans="2:8" ht="26.25" customHeight="1">
      <c r="B10" s="173"/>
      <c r="C10" s="177" t="s">
        <v>267</v>
      </c>
      <c r="D10" s="164"/>
      <c r="E10" s="51" t="s">
        <v>268</v>
      </c>
      <c r="F10" s="171" t="s">
        <v>269</v>
      </c>
      <c r="G10" s="62">
        <f>0.5*0.6</f>
        <v>0.3</v>
      </c>
      <c r="H10" s="178">
        <f>SUM(G10:G12)</f>
        <v>1</v>
      </c>
    </row>
    <row r="11" spans="2:8" ht="27.6">
      <c r="B11" s="173"/>
      <c r="C11" s="177"/>
      <c r="D11" s="164"/>
      <c r="E11" s="51" t="s">
        <v>270</v>
      </c>
      <c r="F11" s="171"/>
      <c r="G11" s="62">
        <f>0.5*0.6</f>
        <v>0.3</v>
      </c>
      <c r="H11" s="178"/>
    </row>
    <row r="12" spans="2:8" ht="41.4">
      <c r="B12" s="173"/>
      <c r="C12" s="177"/>
      <c r="D12" s="164"/>
      <c r="E12" s="51" t="s">
        <v>271</v>
      </c>
      <c r="F12" s="51" t="s">
        <v>251</v>
      </c>
      <c r="G12" s="62">
        <v>0.4</v>
      </c>
      <c r="H12" s="178"/>
    </row>
    <row r="13" spans="2:8" ht="21.75" customHeight="1">
      <c r="B13" s="173"/>
      <c r="C13" s="177" t="s">
        <v>272</v>
      </c>
      <c r="D13" s="164"/>
      <c r="E13" s="51" t="s">
        <v>273</v>
      </c>
      <c r="F13" s="171" t="s">
        <v>274</v>
      </c>
      <c r="G13" s="62">
        <f>0.5*0.6</f>
        <v>0.3</v>
      </c>
      <c r="H13" s="178">
        <f>SUM(G13:G15)</f>
        <v>1</v>
      </c>
    </row>
    <row r="14" spans="2:8" ht="22.5" customHeight="1">
      <c r="B14" s="173"/>
      <c r="C14" s="177"/>
      <c r="D14" s="164"/>
      <c r="E14" s="51" t="s">
        <v>275</v>
      </c>
      <c r="F14" s="171"/>
      <c r="G14" s="62">
        <f>0.5*0.6</f>
        <v>0.3</v>
      </c>
      <c r="H14" s="178"/>
    </row>
    <row r="15" spans="2:8" ht="41.4">
      <c r="B15" s="173"/>
      <c r="C15" s="177"/>
      <c r="D15" s="164"/>
      <c r="E15" s="51" t="s">
        <v>276</v>
      </c>
      <c r="F15" s="51" t="s">
        <v>251</v>
      </c>
      <c r="G15" s="62">
        <v>0.4</v>
      </c>
      <c r="H15" s="178"/>
    </row>
    <row r="16" spans="2:8" ht="27.6">
      <c r="B16" s="173"/>
      <c r="C16" s="177" t="s">
        <v>277</v>
      </c>
      <c r="D16" s="164"/>
      <c r="E16" s="51" t="s">
        <v>278</v>
      </c>
      <c r="F16" s="51" t="s">
        <v>279</v>
      </c>
      <c r="G16" s="62">
        <f>1*0.6</f>
        <v>0.6</v>
      </c>
      <c r="H16" s="178">
        <f>G16+G17</f>
        <v>1</v>
      </c>
    </row>
    <row r="17" spans="2:8" ht="41.4">
      <c r="B17" s="173"/>
      <c r="C17" s="177"/>
      <c r="D17" s="164"/>
      <c r="E17" s="82" t="s">
        <v>280</v>
      </c>
      <c r="F17" s="51" t="s">
        <v>251</v>
      </c>
      <c r="G17" s="62">
        <v>0.4</v>
      </c>
      <c r="H17" s="178"/>
    </row>
    <row r="18" spans="2:8" ht="26.25" customHeight="1">
      <c r="B18" s="173"/>
      <c r="C18" s="177" t="s">
        <v>281</v>
      </c>
      <c r="D18" s="164"/>
      <c r="E18" s="51" t="s">
        <v>282</v>
      </c>
      <c r="F18" s="171" t="s">
        <v>283</v>
      </c>
      <c r="G18" s="62">
        <f>0.25*0.6</f>
        <v>0.15</v>
      </c>
      <c r="H18" s="178">
        <f>SUM(G18:G22)</f>
        <v>1</v>
      </c>
    </row>
    <row r="19" spans="2:8">
      <c r="B19" s="173"/>
      <c r="C19" s="177"/>
      <c r="D19" s="164"/>
      <c r="E19" s="51" t="s">
        <v>284</v>
      </c>
      <c r="F19" s="171"/>
      <c r="G19" s="62">
        <f>0.25*0.6</f>
        <v>0.15</v>
      </c>
      <c r="H19" s="178"/>
    </row>
    <row r="20" spans="2:8">
      <c r="B20" s="173"/>
      <c r="C20" s="177"/>
      <c r="D20" s="164"/>
      <c r="E20" s="51" t="s">
        <v>285</v>
      </c>
      <c r="F20" s="171"/>
      <c r="G20" s="62">
        <f>0.25*0.6</f>
        <v>0.15</v>
      </c>
      <c r="H20" s="178"/>
    </row>
    <row r="21" spans="2:8">
      <c r="B21" s="173"/>
      <c r="C21" s="177"/>
      <c r="D21" s="164"/>
      <c r="E21" s="51" t="s">
        <v>286</v>
      </c>
      <c r="F21" s="171"/>
      <c r="G21" s="62">
        <f>0.25*0.6</f>
        <v>0.15</v>
      </c>
      <c r="H21" s="178"/>
    </row>
    <row r="22" spans="2:8" ht="41.4">
      <c r="B22" s="173"/>
      <c r="C22" s="177"/>
      <c r="D22" s="164"/>
      <c r="E22" s="51" t="s">
        <v>287</v>
      </c>
      <c r="F22" s="51" t="s">
        <v>251</v>
      </c>
      <c r="G22" s="62">
        <v>0.4</v>
      </c>
      <c r="H22" s="178"/>
    </row>
    <row r="23" spans="2:8" ht="27.6">
      <c r="B23" s="173"/>
      <c r="C23" s="177" t="s">
        <v>288</v>
      </c>
      <c r="D23" s="164"/>
      <c r="E23" s="51" t="s">
        <v>289</v>
      </c>
      <c r="F23" s="171" t="s">
        <v>290</v>
      </c>
      <c r="G23" s="62">
        <f>0.25*0.6</f>
        <v>0.15</v>
      </c>
      <c r="H23" s="180">
        <f>SUM(G23:G27)</f>
        <v>1</v>
      </c>
    </row>
    <row r="24" spans="2:8" ht="27.6">
      <c r="B24" s="173"/>
      <c r="C24" s="177"/>
      <c r="D24" s="164"/>
      <c r="E24" s="51" t="s">
        <v>291</v>
      </c>
      <c r="F24" s="171"/>
      <c r="G24" s="62">
        <f>0.25*0.6</f>
        <v>0.15</v>
      </c>
      <c r="H24" s="181"/>
    </row>
    <row r="25" spans="2:8">
      <c r="B25" s="173"/>
      <c r="C25" s="177"/>
      <c r="D25" s="164"/>
      <c r="E25" s="51" t="s">
        <v>292</v>
      </c>
      <c r="F25" s="171"/>
      <c r="G25" s="62">
        <f>0.25*0.6</f>
        <v>0.15</v>
      </c>
      <c r="H25" s="181"/>
    </row>
    <row r="26" spans="2:8" ht="27.6">
      <c r="B26" s="173"/>
      <c r="C26" s="177"/>
      <c r="D26" s="164"/>
      <c r="E26" s="51" t="s">
        <v>293</v>
      </c>
      <c r="F26" s="171"/>
      <c r="G26" s="62">
        <f>0.25*0.6</f>
        <v>0.15</v>
      </c>
      <c r="H26" s="181"/>
    </row>
    <row r="27" spans="2:8" ht="42" thickBot="1">
      <c r="B27" s="174"/>
      <c r="C27" s="179"/>
      <c r="D27" s="176"/>
      <c r="E27" s="63" t="s">
        <v>294</v>
      </c>
      <c r="F27" s="64" t="s">
        <v>251</v>
      </c>
      <c r="G27" s="65">
        <v>0.4</v>
      </c>
      <c r="H27" s="182"/>
    </row>
  </sheetData>
  <mergeCells count="19">
    <mergeCell ref="C18:C22"/>
    <mergeCell ref="F18:F21"/>
    <mergeCell ref="H18:H22"/>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5"/>
  <sheetViews>
    <sheetView topLeftCell="A7" workbookViewId="0">
      <selection activeCell="I4" sqref="I4"/>
    </sheetView>
  </sheetViews>
  <sheetFormatPr baseColWidth="10" defaultRowHeight="14.4"/>
  <cols>
    <col min="3" max="3" width="17.33203125" style="2" customWidth="1"/>
    <col min="5" max="5" width="22.6640625" style="2" customWidth="1"/>
    <col min="6" max="6" width="32.5546875" style="2" customWidth="1"/>
  </cols>
  <sheetData>
    <row r="1" spans="2:9" ht="15" thickBot="1"/>
    <row r="2" spans="2:9" ht="15" thickBot="1">
      <c r="B2" s="54" t="s">
        <v>6</v>
      </c>
      <c r="C2" s="20" t="s">
        <v>5</v>
      </c>
      <c r="D2" s="10" t="s">
        <v>295</v>
      </c>
      <c r="E2" s="19" t="s">
        <v>7</v>
      </c>
      <c r="F2" s="19" t="s">
        <v>250</v>
      </c>
      <c r="G2" s="10" t="s">
        <v>8</v>
      </c>
      <c r="H2" s="10" t="s">
        <v>296</v>
      </c>
    </row>
    <row r="3" spans="2:9" ht="45.75" customHeight="1" thickBot="1">
      <c r="B3" s="162" t="s">
        <v>297</v>
      </c>
      <c r="C3" s="66" t="s">
        <v>298</v>
      </c>
      <c r="D3" s="183" t="s">
        <v>299</v>
      </c>
      <c r="E3" s="67" t="s">
        <v>300</v>
      </c>
      <c r="F3" s="67" t="s">
        <v>301</v>
      </c>
      <c r="G3" s="68">
        <v>1</v>
      </c>
      <c r="H3" s="68">
        <v>1</v>
      </c>
      <c r="I3" t="s">
        <v>302</v>
      </c>
    </row>
    <row r="4" spans="2:9" ht="15.75" customHeight="1" thickBot="1">
      <c r="B4" s="162"/>
      <c r="C4" s="186" t="s">
        <v>303</v>
      </c>
      <c r="D4" s="184"/>
      <c r="E4" s="69" t="s">
        <v>260</v>
      </c>
      <c r="F4" s="189" t="s">
        <v>304</v>
      </c>
      <c r="G4" s="70">
        <f>0.25*0.6</f>
        <v>0.15</v>
      </c>
      <c r="H4" s="192">
        <f>SUM(G4:G8)</f>
        <v>1</v>
      </c>
    </row>
    <row r="5" spans="2:9" ht="15" thickBot="1">
      <c r="B5" s="162"/>
      <c r="C5" s="187"/>
      <c r="D5" s="184"/>
      <c r="E5" s="69" t="s">
        <v>305</v>
      </c>
      <c r="F5" s="190"/>
      <c r="G5" s="70">
        <f>0.25*0.6</f>
        <v>0.15</v>
      </c>
      <c r="H5" s="193"/>
    </row>
    <row r="6" spans="2:9" ht="28.2" thickBot="1">
      <c r="B6" s="162"/>
      <c r="C6" s="187"/>
      <c r="D6" s="184"/>
      <c r="E6" s="69" t="s">
        <v>306</v>
      </c>
      <c r="F6" s="190"/>
      <c r="G6" s="70">
        <f>0.25*0.6</f>
        <v>0.15</v>
      </c>
      <c r="H6" s="193"/>
    </row>
    <row r="7" spans="2:9" ht="15" thickBot="1">
      <c r="B7" s="162"/>
      <c r="C7" s="187"/>
      <c r="D7" s="184"/>
      <c r="E7" s="69" t="s">
        <v>307</v>
      </c>
      <c r="F7" s="191"/>
      <c r="G7" s="70">
        <f>0.25*0.6</f>
        <v>0.15</v>
      </c>
      <c r="H7" s="193"/>
    </row>
    <row r="8" spans="2:9" ht="55.8" thickBot="1">
      <c r="B8" s="162"/>
      <c r="C8" s="188"/>
      <c r="D8" s="184"/>
      <c r="E8" s="69" t="s">
        <v>308</v>
      </c>
      <c r="F8" s="71" t="s">
        <v>251</v>
      </c>
      <c r="G8" s="70">
        <v>0.4</v>
      </c>
      <c r="H8" s="194"/>
    </row>
    <row r="9" spans="2:9" ht="69.599999999999994" thickBot="1">
      <c r="B9" s="162"/>
      <c r="C9" s="186" t="s">
        <v>309</v>
      </c>
      <c r="D9" s="184"/>
      <c r="E9" s="67" t="s">
        <v>310</v>
      </c>
      <c r="F9" s="67" t="s">
        <v>311</v>
      </c>
      <c r="G9" s="68">
        <v>0.6</v>
      </c>
      <c r="H9" s="195">
        <f>G9+G10</f>
        <v>1</v>
      </c>
    </row>
    <row r="10" spans="2:9" ht="55.8" thickBot="1">
      <c r="B10" s="162"/>
      <c r="C10" s="188"/>
      <c r="D10" s="184"/>
      <c r="E10" s="67" t="s">
        <v>312</v>
      </c>
      <c r="F10" s="67" t="s">
        <v>251</v>
      </c>
      <c r="G10" s="68">
        <v>0.4</v>
      </c>
      <c r="H10" s="196"/>
    </row>
    <row r="11" spans="2:9" ht="15" thickBot="1">
      <c r="B11" s="162"/>
      <c r="C11" s="197" t="s">
        <v>313</v>
      </c>
      <c r="D11" s="184"/>
      <c r="E11" s="69" t="s">
        <v>314</v>
      </c>
      <c r="F11" s="189" t="s">
        <v>315</v>
      </c>
      <c r="G11" s="70">
        <f>0.25*0.6</f>
        <v>0.15</v>
      </c>
      <c r="H11" s="192">
        <f>SUM(G11:G15)</f>
        <v>1</v>
      </c>
    </row>
    <row r="12" spans="2:9" ht="22.5" customHeight="1" thickBot="1">
      <c r="B12" s="162"/>
      <c r="C12" s="198"/>
      <c r="D12" s="184"/>
      <c r="E12" s="69" t="s">
        <v>316</v>
      </c>
      <c r="F12" s="190"/>
      <c r="G12" s="70">
        <f>0.25*0.6</f>
        <v>0.15</v>
      </c>
      <c r="H12" s="193"/>
    </row>
    <row r="13" spans="2:9" ht="21" customHeight="1" thickBot="1">
      <c r="B13" s="162"/>
      <c r="C13" s="198"/>
      <c r="D13" s="184"/>
      <c r="E13" s="69" t="s">
        <v>317</v>
      </c>
      <c r="F13" s="190"/>
      <c r="G13" s="70">
        <f>0.25*0.6</f>
        <v>0.15</v>
      </c>
      <c r="H13" s="193"/>
    </row>
    <row r="14" spans="2:9" ht="21.75" customHeight="1" thickBot="1">
      <c r="B14" s="162"/>
      <c r="C14" s="198"/>
      <c r="D14" s="184"/>
      <c r="E14" s="69" t="s">
        <v>9</v>
      </c>
      <c r="F14" s="191"/>
      <c r="G14" s="70">
        <f>0.25*0.6</f>
        <v>0.15</v>
      </c>
      <c r="H14" s="193"/>
    </row>
    <row r="15" spans="2:9" ht="55.8" thickBot="1">
      <c r="B15" s="162"/>
      <c r="C15" s="199"/>
      <c r="D15" s="185"/>
      <c r="E15" s="69" t="s">
        <v>318</v>
      </c>
      <c r="F15" s="69" t="s">
        <v>251</v>
      </c>
      <c r="G15" s="70">
        <v>0.4</v>
      </c>
      <c r="H15" s="200"/>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28"/>
  <sheetViews>
    <sheetView topLeftCell="B22" workbookViewId="0">
      <selection activeCell="F27" sqref="F27:F28"/>
    </sheetView>
  </sheetViews>
  <sheetFormatPr baseColWidth="10" defaultRowHeight="14.4"/>
  <cols>
    <col min="3" max="3" width="29.33203125" style="2" customWidth="1"/>
    <col min="5" max="5" width="29.109375" style="2" customWidth="1"/>
    <col min="6" max="6" width="38" style="2" customWidth="1"/>
    <col min="9" max="9" width="17.33203125" customWidth="1"/>
  </cols>
  <sheetData>
    <row r="1" spans="2:9" ht="15" thickBot="1"/>
    <row r="2" spans="2:9" ht="15" thickBot="1">
      <c r="B2" s="54" t="s">
        <v>6</v>
      </c>
      <c r="C2" s="20" t="s">
        <v>5</v>
      </c>
      <c r="D2" s="10"/>
      <c r="E2" s="19" t="s">
        <v>7</v>
      </c>
      <c r="F2" s="19" t="s">
        <v>250</v>
      </c>
      <c r="G2" s="10" t="s">
        <v>8</v>
      </c>
      <c r="H2" s="10" t="s">
        <v>234</v>
      </c>
    </row>
    <row r="3" spans="2:9" ht="69.599999999999994" thickBot="1">
      <c r="B3" s="162" t="s">
        <v>319</v>
      </c>
      <c r="C3" s="186" t="s">
        <v>320</v>
      </c>
      <c r="D3" s="183" t="s">
        <v>321</v>
      </c>
      <c r="E3" s="67" t="s">
        <v>322</v>
      </c>
      <c r="F3" s="67" t="s">
        <v>323</v>
      </c>
      <c r="G3" s="68">
        <v>0.6</v>
      </c>
      <c r="H3" s="195">
        <f>G3+G4</f>
        <v>1</v>
      </c>
    </row>
    <row r="4" spans="2:9" ht="42" thickBot="1">
      <c r="B4" s="162"/>
      <c r="C4" s="188"/>
      <c r="D4" s="184"/>
      <c r="E4" s="67" t="s">
        <v>324</v>
      </c>
      <c r="F4" s="67" t="s">
        <v>251</v>
      </c>
      <c r="G4" s="68">
        <v>0.4</v>
      </c>
      <c r="H4" s="196"/>
    </row>
    <row r="5" spans="2:9" ht="28.2" thickBot="1">
      <c r="B5" s="162"/>
      <c r="C5" s="66" t="s">
        <v>325</v>
      </c>
      <c r="D5" s="184"/>
      <c r="E5" s="69" t="s">
        <v>326</v>
      </c>
      <c r="F5" s="81" t="s">
        <v>327</v>
      </c>
      <c r="G5" s="70">
        <v>1</v>
      </c>
      <c r="H5" s="70">
        <v>1</v>
      </c>
      <c r="I5" s="2"/>
    </row>
    <row r="6" spans="2:9" ht="97.2" thickBot="1">
      <c r="B6" s="162"/>
      <c r="C6" s="66" t="s">
        <v>328</v>
      </c>
      <c r="D6" s="184"/>
      <c r="E6" s="67" t="s">
        <v>329</v>
      </c>
      <c r="F6" s="67" t="s">
        <v>330</v>
      </c>
      <c r="G6" s="68">
        <v>1</v>
      </c>
      <c r="H6" s="68">
        <v>1</v>
      </c>
      <c r="I6" s="72"/>
    </row>
    <row r="7" spans="2:9" ht="42" thickBot="1">
      <c r="B7" s="162"/>
      <c r="C7" s="66" t="s">
        <v>331</v>
      </c>
      <c r="D7" s="184"/>
      <c r="E7" s="69" t="s">
        <v>332</v>
      </c>
      <c r="F7" s="69" t="s">
        <v>333</v>
      </c>
      <c r="G7" s="70">
        <v>1</v>
      </c>
      <c r="H7" s="70">
        <v>1</v>
      </c>
      <c r="I7" s="2"/>
    </row>
    <row r="8" spans="2:9" ht="15" thickBot="1">
      <c r="B8" s="162"/>
      <c r="C8" s="186" t="s">
        <v>334</v>
      </c>
      <c r="D8" s="184"/>
      <c r="E8" s="67" t="s">
        <v>335</v>
      </c>
      <c r="F8" s="201" t="s">
        <v>336</v>
      </c>
      <c r="G8" s="68">
        <f>0.2*0.6</f>
        <v>0.12</v>
      </c>
      <c r="H8" s="195">
        <f>SUM(G8:G13)</f>
        <v>1</v>
      </c>
      <c r="I8" s="207"/>
    </row>
    <row r="9" spans="2:9" ht="15" thickBot="1">
      <c r="B9" s="162"/>
      <c r="C9" s="187"/>
      <c r="D9" s="184"/>
      <c r="E9" s="67" t="s">
        <v>337</v>
      </c>
      <c r="F9" s="202"/>
      <c r="G9" s="68">
        <f>0.2*0.6</f>
        <v>0.12</v>
      </c>
      <c r="H9" s="204"/>
      <c r="I9" s="207"/>
    </row>
    <row r="10" spans="2:9" ht="15" thickBot="1">
      <c r="B10" s="162"/>
      <c r="C10" s="187"/>
      <c r="D10" s="184"/>
      <c r="E10" s="67" t="s">
        <v>338</v>
      </c>
      <c r="F10" s="202"/>
      <c r="G10" s="68">
        <f>0.2*0.6</f>
        <v>0.12</v>
      </c>
      <c r="H10" s="204"/>
      <c r="I10" s="207"/>
    </row>
    <row r="11" spans="2:9" ht="15" thickBot="1">
      <c r="B11" s="162"/>
      <c r="C11" s="187"/>
      <c r="D11" s="184"/>
      <c r="E11" s="67" t="s">
        <v>339</v>
      </c>
      <c r="F11" s="202"/>
      <c r="G11" s="68">
        <f>0.2*0.6</f>
        <v>0.12</v>
      </c>
      <c r="H11" s="204"/>
      <c r="I11" s="207"/>
    </row>
    <row r="12" spans="2:9" ht="15" thickBot="1">
      <c r="B12" s="162"/>
      <c r="C12" s="187"/>
      <c r="D12" s="184"/>
      <c r="E12" s="67" t="s">
        <v>340</v>
      </c>
      <c r="F12" s="203"/>
      <c r="G12" s="68">
        <f>0.2*0.6</f>
        <v>0.12</v>
      </c>
      <c r="H12" s="204"/>
      <c r="I12" s="207"/>
    </row>
    <row r="13" spans="2:9" ht="42" thickBot="1">
      <c r="B13" s="162"/>
      <c r="C13" s="188"/>
      <c r="D13" s="184"/>
      <c r="E13" s="67" t="s">
        <v>341</v>
      </c>
      <c r="F13" s="67" t="s">
        <v>251</v>
      </c>
      <c r="G13" s="68">
        <v>0.4</v>
      </c>
      <c r="H13" s="205"/>
      <c r="I13" s="73"/>
    </row>
    <row r="14" spans="2:9" ht="27" customHeight="1" thickBot="1">
      <c r="B14" s="162"/>
      <c r="C14" s="186" t="s">
        <v>342</v>
      </c>
      <c r="D14" s="184"/>
      <c r="E14" s="69" t="s">
        <v>343</v>
      </c>
      <c r="F14" s="189" t="s">
        <v>344</v>
      </c>
      <c r="G14" s="70">
        <f>0.25*0.6</f>
        <v>0.15</v>
      </c>
      <c r="H14" s="206">
        <f>SUM(G14:G18)</f>
        <v>1</v>
      </c>
    </row>
    <row r="15" spans="2:9" ht="27" customHeight="1" thickBot="1">
      <c r="B15" s="162"/>
      <c r="C15" s="187"/>
      <c r="D15" s="184"/>
      <c r="E15" s="69" t="s">
        <v>345</v>
      </c>
      <c r="F15" s="190"/>
      <c r="G15" s="70">
        <f>0.25*0.6</f>
        <v>0.15</v>
      </c>
      <c r="H15" s="193"/>
    </row>
    <row r="16" spans="2:9" ht="23.25" customHeight="1" thickBot="1">
      <c r="B16" s="162"/>
      <c r="C16" s="187"/>
      <c r="D16" s="184"/>
      <c r="E16" s="69" t="s">
        <v>346</v>
      </c>
      <c r="F16" s="190"/>
      <c r="G16" s="70">
        <f>0.25*0.6</f>
        <v>0.15</v>
      </c>
      <c r="H16" s="193"/>
    </row>
    <row r="17" spans="2:9" ht="30.75" customHeight="1" thickBot="1">
      <c r="B17" s="162"/>
      <c r="C17" s="187"/>
      <c r="D17" s="184"/>
      <c r="E17" s="69" t="s">
        <v>347</v>
      </c>
      <c r="F17" s="191"/>
      <c r="G17" s="70">
        <f>0.25*0.6</f>
        <v>0.15</v>
      </c>
      <c r="H17" s="193"/>
    </row>
    <row r="18" spans="2:9" ht="42" thickBot="1">
      <c r="B18" s="162"/>
      <c r="C18" s="188"/>
      <c r="D18" s="184"/>
      <c r="E18" s="69" t="s">
        <v>287</v>
      </c>
      <c r="F18" s="69" t="s">
        <v>251</v>
      </c>
      <c r="G18" s="70">
        <v>0.4</v>
      </c>
      <c r="H18" s="200"/>
    </row>
    <row r="19" spans="2:9" ht="64.5" customHeight="1" thickBot="1">
      <c r="B19" s="162"/>
      <c r="C19" s="186" t="s">
        <v>348</v>
      </c>
      <c r="D19" s="184"/>
      <c r="E19" s="67" t="s">
        <v>349</v>
      </c>
      <c r="F19" s="201" t="s">
        <v>350</v>
      </c>
      <c r="G19" s="68">
        <f>0.5*0.6</f>
        <v>0.3</v>
      </c>
      <c r="H19" s="208">
        <f>SUM(G19:G21)</f>
        <v>1</v>
      </c>
    </row>
    <row r="20" spans="2:9" ht="15" thickBot="1">
      <c r="B20" s="162"/>
      <c r="C20" s="187"/>
      <c r="D20" s="184"/>
      <c r="E20" s="67" t="s">
        <v>351</v>
      </c>
      <c r="F20" s="203"/>
      <c r="G20" s="68">
        <f>0.5*0.6</f>
        <v>0.3</v>
      </c>
      <c r="H20" s="204"/>
    </row>
    <row r="21" spans="2:9" ht="42" thickBot="1">
      <c r="B21" s="162"/>
      <c r="C21" s="188"/>
      <c r="D21" s="184"/>
      <c r="E21" s="67" t="s">
        <v>352</v>
      </c>
      <c r="F21" s="67" t="s">
        <v>251</v>
      </c>
      <c r="G21" s="68">
        <v>0.4</v>
      </c>
      <c r="H21" s="205"/>
    </row>
    <row r="22" spans="2:9" ht="26.25" customHeight="1" thickBot="1">
      <c r="B22" s="162"/>
      <c r="C22" s="186" t="s">
        <v>353</v>
      </c>
      <c r="D22" s="184"/>
      <c r="E22" s="69" t="s">
        <v>354</v>
      </c>
      <c r="F22" s="189" t="s">
        <v>355</v>
      </c>
      <c r="G22" s="70">
        <f>0.5*0.6</f>
        <v>0.3</v>
      </c>
      <c r="H22" s="206">
        <f>SUM(G22:G24)</f>
        <v>1</v>
      </c>
    </row>
    <row r="23" spans="2:9" ht="15" thickBot="1">
      <c r="B23" s="162"/>
      <c r="C23" s="187"/>
      <c r="D23" s="184"/>
      <c r="E23" s="69" t="s">
        <v>356</v>
      </c>
      <c r="F23" s="191"/>
      <c r="G23" s="70">
        <f>0.5*0.6</f>
        <v>0.3</v>
      </c>
      <c r="H23" s="193"/>
    </row>
    <row r="24" spans="2:9" ht="42" thickBot="1">
      <c r="B24" s="162"/>
      <c r="C24" s="188"/>
      <c r="D24" s="184"/>
      <c r="E24" s="69" t="s">
        <v>357</v>
      </c>
      <c r="F24" s="69" t="s">
        <v>251</v>
      </c>
      <c r="G24" s="70">
        <v>0.4</v>
      </c>
      <c r="H24" s="193"/>
    </row>
    <row r="25" spans="2:9" ht="69.599999999999994" thickBot="1">
      <c r="B25" s="162"/>
      <c r="C25" s="186" t="s">
        <v>358</v>
      </c>
      <c r="D25" s="184"/>
      <c r="E25" s="67" t="s">
        <v>359</v>
      </c>
      <c r="F25" s="67" t="s">
        <v>360</v>
      </c>
      <c r="G25" s="68">
        <v>0.6</v>
      </c>
      <c r="H25" s="204">
        <f>G25+G26</f>
        <v>1</v>
      </c>
    </row>
    <row r="26" spans="2:9" ht="42" thickBot="1">
      <c r="B26" s="162"/>
      <c r="C26" s="188"/>
      <c r="D26" s="184"/>
      <c r="E26" s="67" t="s">
        <v>361</v>
      </c>
      <c r="F26" s="67" t="s">
        <v>251</v>
      </c>
      <c r="G26" s="68">
        <v>0.4</v>
      </c>
      <c r="H26" s="196"/>
    </row>
    <row r="27" spans="2:9" ht="27" customHeight="1" thickBot="1">
      <c r="B27" s="162"/>
      <c r="C27" s="197" t="s">
        <v>362</v>
      </c>
      <c r="D27" s="184"/>
      <c r="E27" s="69" t="s">
        <v>363</v>
      </c>
      <c r="F27" s="189" t="s">
        <v>364</v>
      </c>
      <c r="G27" s="70">
        <v>0.5</v>
      </c>
      <c r="H27" s="192">
        <v>1</v>
      </c>
    </row>
    <row r="28" spans="2:9" ht="48.75" customHeight="1" thickBot="1">
      <c r="B28" s="162"/>
      <c r="C28" s="199"/>
      <c r="D28" s="185"/>
      <c r="E28" s="69" t="s">
        <v>365</v>
      </c>
      <c r="F28" s="191"/>
      <c r="G28" s="70">
        <v>0.5</v>
      </c>
      <c r="H28" s="200"/>
      <c r="I28" s="24"/>
    </row>
  </sheetData>
  <mergeCells count="22">
    <mergeCell ref="I8:I12"/>
    <mergeCell ref="C14:C18"/>
    <mergeCell ref="F14:F17"/>
    <mergeCell ref="H14:H18"/>
    <mergeCell ref="C19:C21"/>
    <mergeCell ref="F19:F20"/>
    <mergeCell ref="H19:H21"/>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17"/>
  <sheetViews>
    <sheetView topLeftCell="A10" zoomScale="85" zoomScaleNormal="85" workbookViewId="0">
      <selection activeCell="F17" sqref="F17"/>
    </sheetView>
  </sheetViews>
  <sheetFormatPr baseColWidth="10" defaultRowHeight="14.4"/>
  <cols>
    <col min="3" max="3" width="27.5546875" style="2" customWidth="1"/>
    <col min="5" max="6" width="32.109375" style="2" customWidth="1"/>
  </cols>
  <sheetData>
    <row r="1" spans="2:8" ht="15" thickBot="1"/>
    <row r="2" spans="2:8" ht="15" thickBot="1">
      <c r="B2" s="54" t="s">
        <v>6</v>
      </c>
      <c r="C2" s="20" t="s">
        <v>5</v>
      </c>
      <c r="D2" s="10"/>
      <c r="E2" s="19" t="s">
        <v>7</v>
      </c>
      <c r="F2" s="19" t="s">
        <v>250</v>
      </c>
      <c r="G2" s="10" t="s">
        <v>8</v>
      </c>
      <c r="H2" s="10" t="s">
        <v>234</v>
      </c>
    </row>
    <row r="3" spans="2:8" ht="69.599999999999994" thickBot="1">
      <c r="B3" s="162" t="s">
        <v>366</v>
      </c>
      <c r="C3" s="74" t="s">
        <v>320</v>
      </c>
      <c r="D3" s="183" t="s">
        <v>367</v>
      </c>
      <c r="E3" s="67" t="s">
        <v>368</v>
      </c>
      <c r="F3" s="67" t="s">
        <v>369</v>
      </c>
      <c r="G3" s="68">
        <v>0.6</v>
      </c>
      <c r="H3" s="195">
        <f>G3+G4</f>
        <v>1</v>
      </c>
    </row>
    <row r="4" spans="2:8" ht="55.8" thickBot="1">
      <c r="B4" s="162"/>
      <c r="C4" s="75"/>
      <c r="D4" s="184"/>
      <c r="E4" s="67" t="s">
        <v>324</v>
      </c>
      <c r="F4" s="67" t="s">
        <v>251</v>
      </c>
      <c r="G4" s="68">
        <v>0.4</v>
      </c>
      <c r="H4" s="196"/>
    </row>
    <row r="5" spans="2:8" ht="90.75" customHeight="1" thickBot="1">
      <c r="B5" s="162"/>
      <c r="C5" s="186" t="s">
        <v>370</v>
      </c>
      <c r="D5" s="184"/>
      <c r="E5" s="69" t="s">
        <v>371</v>
      </c>
      <c r="F5" s="189" t="s">
        <v>372</v>
      </c>
      <c r="G5" s="70">
        <f>0.5*0.6</f>
        <v>0.3</v>
      </c>
      <c r="H5" s="192">
        <f>SUM(G5:G7)</f>
        <v>1</v>
      </c>
    </row>
    <row r="6" spans="2:8" ht="73.5" customHeight="1" thickBot="1">
      <c r="B6" s="162"/>
      <c r="C6" s="187"/>
      <c r="D6" s="184"/>
      <c r="E6" s="69" t="s">
        <v>373</v>
      </c>
      <c r="F6" s="191"/>
      <c r="G6" s="70">
        <f>0.5*0.6</f>
        <v>0.3</v>
      </c>
      <c r="H6" s="193"/>
    </row>
    <row r="7" spans="2:8" ht="55.8" thickBot="1">
      <c r="B7" s="162"/>
      <c r="C7" s="188"/>
      <c r="D7" s="184"/>
      <c r="E7" s="69" t="s">
        <v>374</v>
      </c>
      <c r="F7" s="69" t="s">
        <v>251</v>
      </c>
      <c r="G7" s="70">
        <v>0.4</v>
      </c>
      <c r="H7" s="200"/>
    </row>
    <row r="8" spans="2:8" ht="24" customHeight="1" thickBot="1">
      <c r="B8" s="162"/>
      <c r="C8" s="186" t="s">
        <v>375</v>
      </c>
      <c r="D8" s="184"/>
      <c r="E8" s="67" t="s">
        <v>376</v>
      </c>
      <c r="F8" s="201" t="s">
        <v>377</v>
      </c>
      <c r="G8" s="68">
        <f>0.5*0.6</f>
        <v>0.3</v>
      </c>
      <c r="H8" s="208">
        <f>SUM(G8:G10)</f>
        <v>1</v>
      </c>
    </row>
    <row r="9" spans="2:8" ht="28.5" customHeight="1" thickBot="1">
      <c r="B9" s="162"/>
      <c r="C9" s="187"/>
      <c r="D9" s="184"/>
      <c r="E9" s="67" t="s">
        <v>378</v>
      </c>
      <c r="F9" s="203"/>
      <c r="G9" s="68">
        <f>0.5*0.6</f>
        <v>0.3</v>
      </c>
      <c r="H9" s="204"/>
    </row>
    <row r="10" spans="2:8" ht="55.8" thickBot="1">
      <c r="B10" s="162"/>
      <c r="C10" s="188"/>
      <c r="D10" s="184"/>
      <c r="E10" s="67" t="s">
        <v>271</v>
      </c>
      <c r="F10" s="67" t="s">
        <v>251</v>
      </c>
      <c r="G10" s="68">
        <v>0.4</v>
      </c>
      <c r="H10" s="205"/>
    </row>
    <row r="11" spans="2:8" ht="52.5" customHeight="1" thickBot="1">
      <c r="B11" s="162"/>
      <c r="C11" s="197" t="s">
        <v>379</v>
      </c>
      <c r="D11" s="184"/>
      <c r="E11" s="69" t="s">
        <v>380</v>
      </c>
      <c r="F11" s="189" t="s">
        <v>381</v>
      </c>
      <c r="G11" s="70">
        <v>0.5</v>
      </c>
      <c r="H11" s="206">
        <v>1</v>
      </c>
    </row>
    <row r="12" spans="2:8" ht="15" thickBot="1">
      <c r="B12" s="162"/>
      <c r="C12" s="199"/>
      <c r="D12" s="184"/>
      <c r="E12" s="69" t="s">
        <v>382</v>
      </c>
      <c r="F12" s="191"/>
      <c r="G12" s="70">
        <v>0.5</v>
      </c>
      <c r="H12" s="200"/>
    </row>
    <row r="13" spans="2:8" ht="47.25" customHeight="1" thickBot="1">
      <c r="B13" s="162"/>
      <c r="C13" s="197" t="s">
        <v>383</v>
      </c>
      <c r="D13" s="184"/>
      <c r="E13" s="67" t="s">
        <v>384</v>
      </c>
      <c r="F13" s="201" t="s">
        <v>385</v>
      </c>
      <c r="G13" s="68">
        <v>0.5</v>
      </c>
      <c r="H13" s="208">
        <v>1</v>
      </c>
    </row>
    <row r="14" spans="2:8" ht="15" thickBot="1">
      <c r="B14" s="162"/>
      <c r="C14" s="199"/>
      <c r="D14" s="184"/>
      <c r="E14" s="67" t="s">
        <v>386</v>
      </c>
      <c r="F14" s="203"/>
      <c r="G14" s="68">
        <v>0.5</v>
      </c>
      <c r="H14" s="205"/>
    </row>
    <row r="15" spans="2:8" ht="31.5" customHeight="1" thickBot="1">
      <c r="B15" s="162"/>
      <c r="C15" s="197" t="s">
        <v>387</v>
      </c>
      <c r="D15" s="184"/>
      <c r="E15" s="69" t="s">
        <v>388</v>
      </c>
      <c r="F15" s="189" t="s">
        <v>389</v>
      </c>
      <c r="G15" s="70">
        <f>0.5*0.6</f>
        <v>0.3</v>
      </c>
      <c r="H15" s="206">
        <f>SUM(G15:G17)</f>
        <v>1</v>
      </c>
    </row>
    <row r="16" spans="2:8" ht="31.5" customHeight="1" thickBot="1">
      <c r="B16" s="162"/>
      <c r="C16" s="198"/>
      <c r="D16" s="184"/>
      <c r="E16" s="69" t="s">
        <v>390</v>
      </c>
      <c r="F16" s="191"/>
      <c r="G16" s="70">
        <f>0.5*0.6</f>
        <v>0.3</v>
      </c>
      <c r="H16" s="193"/>
    </row>
    <row r="17" spans="2:8" ht="55.8" thickBot="1">
      <c r="B17" s="162"/>
      <c r="C17" s="199"/>
      <c r="D17" s="185"/>
      <c r="E17" s="69" t="s">
        <v>391</v>
      </c>
      <c r="F17" s="76" t="s">
        <v>251</v>
      </c>
      <c r="G17" s="70">
        <v>0.4</v>
      </c>
      <c r="H17" s="200"/>
    </row>
  </sheetData>
  <mergeCells count="18">
    <mergeCell ref="F15:F16"/>
    <mergeCell ref="H15:H17"/>
    <mergeCell ref="B3:B17"/>
    <mergeCell ref="D3:D17"/>
    <mergeCell ref="H3:H4"/>
    <mergeCell ref="C5:C7"/>
    <mergeCell ref="F5:F6"/>
    <mergeCell ref="H5:H7"/>
    <mergeCell ref="C8:C10"/>
    <mergeCell ref="F8:F9"/>
    <mergeCell ref="H8:H10"/>
    <mergeCell ref="C11:C12"/>
    <mergeCell ref="F11:F12"/>
    <mergeCell ref="H11:H12"/>
    <mergeCell ref="C13:C14"/>
    <mergeCell ref="F13:F14"/>
    <mergeCell ref="H13:H14"/>
    <mergeCell ref="C15:C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6"/>
  <sheetViews>
    <sheetView topLeftCell="A7" workbookViewId="0">
      <selection activeCell="F12" sqref="F12"/>
    </sheetView>
  </sheetViews>
  <sheetFormatPr baseColWidth="10" defaultRowHeight="14.4"/>
  <cols>
    <col min="3" max="3" width="17.5546875" style="2" customWidth="1"/>
    <col min="4" max="4" width="11.44140625" style="2"/>
    <col min="5" max="5" width="18.88671875" style="2" customWidth="1"/>
    <col min="6" max="6" width="30" style="2" customWidth="1"/>
  </cols>
  <sheetData>
    <row r="1" spans="2:8" ht="15" thickBot="1"/>
    <row r="2" spans="2:8" ht="15" thickBot="1">
      <c r="B2" s="54" t="s">
        <v>6</v>
      </c>
      <c r="C2" s="20" t="s">
        <v>5</v>
      </c>
      <c r="D2" s="19"/>
      <c r="E2" s="19" t="s">
        <v>7</v>
      </c>
      <c r="F2" s="19" t="s">
        <v>250</v>
      </c>
      <c r="G2" s="10" t="s">
        <v>8</v>
      </c>
      <c r="H2" s="10" t="s">
        <v>234</v>
      </c>
    </row>
    <row r="3" spans="2:8" ht="69.599999999999994" thickBot="1">
      <c r="B3" s="162" t="s">
        <v>392</v>
      </c>
      <c r="C3" s="186" t="s">
        <v>320</v>
      </c>
      <c r="D3" s="183" t="s">
        <v>393</v>
      </c>
      <c r="E3" s="67" t="s">
        <v>368</v>
      </c>
      <c r="F3" s="67" t="s">
        <v>394</v>
      </c>
      <c r="G3" s="68">
        <v>0.6</v>
      </c>
      <c r="H3" s="195">
        <f>G3+G4</f>
        <v>1</v>
      </c>
    </row>
    <row r="4" spans="2:8" ht="55.8" thickBot="1">
      <c r="B4" s="162"/>
      <c r="C4" s="188"/>
      <c r="D4" s="184"/>
      <c r="E4" s="67" t="s">
        <v>324</v>
      </c>
      <c r="F4" s="77" t="s">
        <v>251</v>
      </c>
      <c r="G4" s="68">
        <v>0.4</v>
      </c>
      <c r="H4" s="196"/>
    </row>
    <row r="5" spans="2:8" ht="42.75" customHeight="1" thickBot="1">
      <c r="B5" s="162"/>
      <c r="C5" s="197" t="s">
        <v>395</v>
      </c>
      <c r="D5" s="184"/>
      <c r="E5" s="69" t="s">
        <v>396</v>
      </c>
      <c r="F5" s="189" t="s">
        <v>397</v>
      </c>
      <c r="G5" s="70">
        <v>0.5</v>
      </c>
      <c r="H5" s="192">
        <v>1</v>
      </c>
    </row>
    <row r="6" spans="2:8" ht="24" customHeight="1" thickBot="1">
      <c r="B6" s="162"/>
      <c r="C6" s="199"/>
      <c r="D6" s="184"/>
      <c r="E6" s="69" t="s">
        <v>398</v>
      </c>
      <c r="F6" s="191"/>
      <c r="G6" s="70">
        <v>0.5</v>
      </c>
      <c r="H6" s="200"/>
    </row>
    <row r="7" spans="2:8" ht="28.2" thickBot="1">
      <c r="B7" s="162"/>
      <c r="C7" s="66" t="s">
        <v>399</v>
      </c>
      <c r="D7" s="184"/>
      <c r="E7" s="67" t="s">
        <v>400</v>
      </c>
      <c r="F7" s="67" t="s">
        <v>401</v>
      </c>
      <c r="G7" s="68">
        <v>1</v>
      </c>
      <c r="H7" s="68">
        <v>1</v>
      </c>
    </row>
    <row r="8" spans="2:8" ht="17.25" customHeight="1" thickBot="1">
      <c r="B8" s="162"/>
      <c r="C8" s="197" t="s">
        <v>402</v>
      </c>
      <c r="D8" s="184"/>
      <c r="E8" s="69" t="s">
        <v>403</v>
      </c>
      <c r="F8" s="189" t="s">
        <v>404</v>
      </c>
      <c r="G8" s="70">
        <v>0.25</v>
      </c>
      <c r="H8" s="192">
        <v>1</v>
      </c>
    </row>
    <row r="9" spans="2:8" ht="24.75" customHeight="1" thickBot="1">
      <c r="B9" s="162"/>
      <c r="C9" s="198"/>
      <c r="D9" s="184"/>
      <c r="E9" s="69" t="s">
        <v>405</v>
      </c>
      <c r="F9" s="190"/>
      <c r="G9" s="70">
        <v>0.25</v>
      </c>
      <c r="H9" s="193"/>
    </row>
    <row r="10" spans="2:8" ht="28.5" customHeight="1" thickBot="1">
      <c r="B10" s="162"/>
      <c r="C10" s="198"/>
      <c r="D10" s="184"/>
      <c r="E10" s="69" t="s">
        <v>406</v>
      </c>
      <c r="F10" s="190"/>
      <c r="G10" s="70">
        <v>0.25</v>
      </c>
      <c r="H10" s="193"/>
    </row>
    <row r="11" spans="2:8" ht="16.5" customHeight="1" thickBot="1">
      <c r="B11" s="162"/>
      <c r="C11" s="199"/>
      <c r="D11" s="184"/>
      <c r="E11" s="69" t="s">
        <v>407</v>
      </c>
      <c r="F11" s="191"/>
      <c r="G11" s="70">
        <v>0.25</v>
      </c>
      <c r="H11" s="200"/>
    </row>
    <row r="12" spans="2:8" ht="42" thickBot="1">
      <c r="B12" s="162"/>
      <c r="C12" s="66" t="s">
        <v>408</v>
      </c>
      <c r="D12" s="184"/>
      <c r="E12" s="67" t="s">
        <v>409</v>
      </c>
      <c r="F12" s="67" t="s">
        <v>410</v>
      </c>
      <c r="G12" s="68">
        <v>1</v>
      </c>
      <c r="H12" s="68">
        <v>1</v>
      </c>
    </row>
    <row r="13" spans="2:8" ht="15" thickBot="1">
      <c r="B13" s="162"/>
      <c r="C13" s="197" t="s">
        <v>411</v>
      </c>
      <c r="D13" s="184"/>
      <c r="E13" s="69" t="s">
        <v>412</v>
      </c>
      <c r="F13" s="189" t="s">
        <v>413</v>
      </c>
      <c r="G13" s="70">
        <v>0.25</v>
      </c>
      <c r="H13" s="192">
        <v>1</v>
      </c>
    </row>
    <row r="14" spans="2:8" ht="15" thickBot="1">
      <c r="B14" s="162"/>
      <c r="C14" s="198"/>
      <c r="D14" s="184"/>
      <c r="E14" s="69" t="s">
        <v>414</v>
      </c>
      <c r="F14" s="190"/>
      <c r="G14" s="70">
        <v>0.25</v>
      </c>
      <c r="H14" s="193"/>
    </row>
    <row r="15" spans="2:8" ht="15" thickBot="1">
      <c r="B15" s="162"/>
      <c r="C15" s="198"/>
      <c r="D15" s="184"/>
      <c r="E15" s="69" t="s">
        <v>415</v>
      </c>
      <c r="F15" s="190"/>
      <c r="G15" s="70">
        <v>0.25</v>
      </c>
      <c r="H15" s="193"/>
    </row>
    <row r="16" spans="2:8" ht="15" thickBot="1">
      <c r="B16" s="162"/>
      <c r="C16" s="199"/>
      <c r="D16" s="185"/>
      <c r="E16" s="69" t="s">
        <v>416</v>
      </c>
      <c r="F16" s="191"/>
      <c r="G16" s="70">
        <v>0.25</v>
      </c>
      <c r="H16" s="200"/>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8"/>
  <sheetViews>
    <sheetView workbookViewId="0">
      <selection activeCell="D9" sqref="D9"/>
    </sheetView>
  </sheetViews>
  <sheetFormatPr baseColWidth="10" defaultRowHeight="14.4"/>
  <cols>
    <col min="3" max="3" width="13.88671875" style="2" customWidth="1"/>
    <col min="4" max="4" width="11.44140625" style="2"/>
    <col min="5" max="5" width="16.88671875" style="2" customWidth="1"/>
    <col min="6" max="6" width="30.109375" style="2" customWidth="1"/>
  </cols>
  <sheetData>
    <row r="1" spans="2:8" ht="15" thickBot="1"/>
    <row r="2" spans="2:8" ht="15" thickBot="1">
      <c r="B2" s="55" t="s">
        <v>6</v>
      </c>
      <c r="C2" s="20" t="s">
        <v>5</v>
      </c>
      <c r="D2" s="19" t="s">
        <v>158</v>
      </c>
      <c r="E2" s="19" t="s">
        <v>7</v>
      </c>
      <c r="F2" s="19" t="s">
        <v>250</v>
      </c>
      <c r="G2" s="10" t="s">
        <v>8</v>
      </c>
      <c r="H2" s="10" t="s">
        <v>234</v>
      </c>
    </row>
    <row r="3" spans="2:8" ht="26.25" customHeight="1" thickBot="1">
      <c r="B3" s="209" t="s">
        <v>417</v>
      </c>
      <c r="C3" s="183" t="s">
        <v>418</v>
      </c>
      <c r="D3" s="183" t="s">
        <v>419</v>
      </c>
      <c r="E3" s="78" t="s">
        <v>420</v>
      </c>
      <c r="F3" s="201" t="s">
        <v>421</v>
      </c>
      <c r="G3" s="68">
        <f>0.2*0.6</f>
        <v>0.12</v>
      </c>
      <c r="H3" s="195">
        <f>SUM(G3:G8)</f>
        <v>1</v>
      </c>
    </row>
    <row r="4" spans="2:8" ht="15" thickBot="1">
      <c r="B4" s="210"/>
      <c r="C4" s="184"/>
      <c r="D4" s="184"/>
      <c r="E4" s="67" t="s">
        <v>422</v>
      </c>
      <c r="F4" s="202"/>
      <c r="G4" s="68">
        <f>0.2*0.6</f>
        <v>0.12</v>
      </c>
      <c r="H4" s="204"/>
    </row>
    <row r="5" spans="2:8" ht="15" thickBot="1">
      <c r="B5" s="210"/>
      <c r="C5" s="184"/>
      <c r="D5" s="184"/>
      <c r="E5" s="67" t="s">
        <v>423</v>
      </c>
      <c r="F5" s="202"/>
      <c r="G5" s="68">
        <f>0.2*0.6</f>
        <v>0.12</v>
      </c>
      <c r="H5" s="204"/>
    </row>
    <row r="6" spans="2:8" ht="15" thickBot="1">
      <c r="B6" s="210"/>
      <c r="C6" s="184"/>
      <c r="D6" s="184"/>
      <c r="E6" s="67" t="s">
        <v>424</v>
      </c>
      <c r="F6" s="202"/>
      <c r="G6" s="68">
        <f>0.2*0.6</f>
        <v>0.12</v>
      </c>
      <c r="H6" s="204"/>
    </row>
    <row r="7" spans="2:8" ht="15" thickBot="1">
      <c r="B7" s="210"/>
      <c r="C7" s="184"/>
      <c r="D7" s="184"/>
      <c r="E7" s="67" t="s">
        <v>425</v>
      </c>
      <c r="F7" s="203"/>
      <c r="G7" s="68">
        <f>0.2*0.6</f>
        <v>0.12</v>
      </c>
      <c r="H7" s="204"/>
    </row>
    <row r="8" spans="2:8" ht="55.8" thickBot="1">
      <c r="B8" s="211"/>
      <c r="C8" s="185"/>
      <c r="D8" s="185"/>
      <c r="E8" s="79" t="s">
        <v>426</v>
      </c>
      <c r="F8" s="77" t="s">
        <v>251</v>
      </c>
      <c r="G8" s="80">
        <v>0.4</v>
      </c>
      <c r="H8" s="196"/>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cp:lastModifiedBy>
  <dcterms:created xsi:type="dcterms:W3CDTF">2017-08-08T21:46:55Z</dcterms:created>
  <dcterms:modified xsi:type="dcterms:W3CDTF">2020-09-07T21:06:49Z</dcterms:modified>
</cp:coreProperties>
</file>