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mc:AlternateContent xmlns:mc="http://schemas.openxmlformats.org/markup-compatibility/2006">
    <mc:Choice Requires="x15">
      <x15ac:absPath xmlns:x15ac="http://schemas.microsoft.com/office/spreadsheetml/2010/11/ac" url="C:\Users\Equipo\Desktop\Requerimiento UAIP\REQ-UAIP-136-01-2020\MAG\"/>
    </mc:Choice>
  </mc:AlternateContent>
  <xr:revisionPtr revIDLastSave="0" documentId="8_{C14DBE9E-A885-4AF1-BDEE-E07153CEDEEF}" xr6:coauthVersionLast="45" xr6:coauthVersionMax="45" xr10:uidLastSave="{00000000-0000-0000-0000-000000000000}"/>
  <bookViews>
    <workbookView xWindow="-108" yWindow="-108" windowWidth="23256" windowHeight="12576" xr2:uid="{00000000-000D-0000-FFFF-FFFF00000000}"/>
  </bookViews>
  <sheets>
    <sheet name="Estándar " sheetId="1" r:id="rId1"/>
    <sheet name="M. Hacienda " sheetId="12" state="hidden" r:id="rId2"/>
    <sheet name="Asamblea L. " sheetId="14" state="hidden" r:id="rId3"/>
    <sheet name="Presidencia " sheetId="15" state="hidden" r:id="rId4"/>
    <sheet name="Órgano Judicial" sheetId="16" state="hidden" r:id="rId5"/>
    <sheet name="CNJ" sheetId="17" state="hidden" r:id="rId6"/>
    <sheet name="TSE" sheetId="18" state="hidden" r:id="rId7"/>
    <sheet name="CCR" sheetId="19" state="hidden" r:id="rId8"/>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90" i="1" l="1"/>
  <c r="H87" i="1" l="1"/>
  <c r="H81" i="1"/>
  <c r="H75" i="1"/>
  <c r="H69" i="1"/>
  <c r="H92" i="1"/>
  <c r="H97" i="1"/>
  <c r="H105" i="1"/>
  <c r="H44" i="1" l="1"/>
  <c r="H27" i="1" l="1"/>
  <c r="H17" i="1"/>
  <c r="H120" i="1" l="1"/>
  <c r="H122" i="1" s="1"/>
  <c r="G7" i="19" l="1"/>
  <c r="G6" i="19"/>
  <c r="G5" i="19"/>
  <c r="G4" i="19"/>
  <c r="H3" i="19" s="1"/>
  <c r="G3" i="19"/>
  <c r="H3" i="18"/>
  <c r="G16" i="17"/>
  <c r="G15" i="17"/>
  <c r="H15" i="17" s="1"/>
  <c r="G9" i="17"/>
  <c r="G8" i="17"/>
  <c r="H8" i="17" s="1"/>
  <c r="G6" i="17"/>
  <c r="H5" i="17"/>
  <c r="G5" i="17"/>
  <c r="H3" i="17"/>
  <c r="H25" i="16"/>
  <c r="G23" i="16"/>
  <c r="G22" i="16"/>
  <c r="G20" i="16"/>
  <c r="G19" i="16"/>
  <c r="G17" i="16"/>
  <c r="G16" i="16"/>
  <c r="G15" i="16"/>
  <c r="G14" i="16"/>
  <c r="G12" i="16"/>
  <c r="G11" i="16"/>
  <c r="G10" i="16"/>
  <c r="G9" i="16"/>
  <c r="G8" i="16"/>
  <c r="H3" i="16"/>
  <c r="G14" i="15"/>
  <c r="G13" i="15"/>
  <c r="G12" i="15"/>
  <c r="G11" i="15"/>
  <c r="H9" i="15"/>
  <c r="G7" i="15"/>
  <c r="G6" i="15"/>
  <c r="G5" i="15"/>
  <c r="G4" i="15"/>
  <c r="G26" i="14"/>
  <c r="G25" i="14"/>
  <c r="G24" i="14"/>
  <c r="G23" i="14"/>
  <c r="G21" i="14"/>
  <c r="G20" i="14"/>
  <c r="G19" i="14"/>
  <c r="G18" i="14"/>
  <c r="G16" i="14"/>
  <c r="H16" i="14" s="1"/>
  <c r="G14" i="14"/>
  <c r="G13" i="14"/>
  <c r="G11" i="14"/>
  <c r="H10" i="14" s="1"/>
  <c r="G10" i="14"/>
  <c r="G8" i="14"/>
  <c r="G7" i="14"/>
  <c r="G6" i="14"/>
  <c r="G5" i="14"/>
  <c r="G4" i="14"/>
  <c r="H4" i="12"/>
  <c r="G8" i="12"/>
  <c r="G10" i="12"/>
  <c r="G11" i="12"/>
  <c r="G115" i="1"/>
  <c r="H8" i="16" l="1"/>
  <c r="H23" i="14"/>
  <c r="H13" i="14"/>
  <c r="H11" i="15"/>
  <c r="H19" i="16"/>
  <c r="H18" i="14"/>
  <c r="H14" i="16"/>
  <c r="H4" i="14"/>
  <c r="H8" i="12"/>
  <c r="H4" i="15"/>
  <c r="H22" i="16"/>
  <c r="G24" i="1"/>
  <c r="G25" i="1"/>
  <c r="G26" i="1"/>
  <c r="G23" i="1"/>
  <c r="G116" i="1"/>
  <c r="G114" i="1"/>
  <c r="G109" i="1"/>
  <c r="G107" i="1"/>
  <c r="G108" i="1"/>
  <c r="G106" i="1"/>
  <c r="G102" i="1"/>
  <c r="G103" i="1"/>
  <c r="G104" i="1"/>
  <c r="G101" i="1"/>
  <c r="G94" i="1"/>
  <c r="G95" i="1"/>
  <c r="G96" i="1"/>
  <c r="G93" i="1"/>
  <c r="G89" i="1"/>
  <c r="G88" i="1"/>
  <c r="G83" i="1"/>
  <c r="G84" i="1"/>
  <c r="G85" i="1"/>
  <c r="G86" i="1"/>
  <c r="G82" i="1"/>
  <c r="G77" i="1"/>
  <c r="G78" i="1"/>
  <c r="G79" i="1"/>
  <c r="G80" i="1"/>
  <c r="G76" i="1"/>
  <c r="G71" i="1"/>
  <c r="G72" i="1"/>
  <c r="G73" i="1"/>
  <c r="G74" i="1"/>
  <c r="G70" i="1"/>
  <c r="G68" i="1"/>
  <c r="G67" i="1"/>
  <c r="G63" i="1"/>
  <c r="G64" i="1"/>
  <c r="G65" i="1"/>
  <c r="G62" i="1"/>
  <c r="G54" i="1"/>
  <c r="G55" i="1"/>
  <c r="G56" i="1"/>
  <c r="G53" i="1"/>
  <c r="G49" i="1"/>
  <c r="G50" i="1"/>
  <c r="G51" i="1"/>
  <c r="G48" i="1"/>
  <c r="G43" i="1"/>
  <c r="G42" i="1"/>
  <c r="G41" i="1"/>
  <c r="G37" i="1"/>
  <c r="G38" i="1"/>
  <c r="G39" i="1"/>
  <c r="G36" i="1"/>
  <c r="G32" i="1"/>
  <c r="G33" i="1"/>
  <c r="G34" i="1"/>
  <c r="G31" i="1"/>
  <c r="G29" i="1"/>
  <c r="G28" i="1"/>
  <c r="G20" i="1"/>
  <c r="G21" i="1"/>
  <c r="G19" i="1"/>
  <c r="G18" i="1"/>
  <c r="G16" i="1"/>
  <c r="G15" i="1"/>
  <c r="G14" i="1"/>
</calcChain>
</file>

<file path=xl/sharedStrings.xml><?xml version="1.0" encoding="utf-8"?>
<sst xmlns="http://schemas.openxmlformats.org/spreadsheetml/2006/main" count="629" uniqueCount="497">
  <si>
    <t>total.</t>
  </si>
  <si>
    <t>24.4 Enlace al texto</t>
  </si>
  <si>
    <t>24.1 Listado</t>
  </si>
  <si>
    <t>Ponderación</t>
  </si>
  <si>
    <t xml:space="preserve">subdivisión </t>
  </si>
  <si>
    <t xml:space="preserve">Apartado </t>
  </si>
  <si>
    <t>Identificación</t>
  </si>
  <si>
    <t xml:space="preserve">Subdivisión </t>
  </si>
  <si>
    <t xml:space="preserve">Ponderación </t>
  </si>
  <si>
    <t>35.4 Enlace al texto</t>
  </si>
  <si>
    <t>Evaluación Estándar</t>
  </si>
  <si>
    <t>base legal</t>
  </si>
  <si>
    <t>criterio de evaluación</t>
  </si>
  <si>
    <t xml:space="preserve">Sitio web </t>
  </si>
  <si>
    <t>botón de "portal de Transparencia"</t>
  </si>
  <si>
    <t>Ubicación del botón</t>
  </si>
  <si>
    <t>Marco normativo</t>
  </si>
  <si>
    <t xml:space="preserve"> Estructura organizativa</t>
  </si>
  <si>
    <t xml:space="preserve"> Directorio y currículo de funcionarios</t>
  </si>
  <si>
    <t>Presupuesto</t>
  </si>
  <si>
    <t>Procedimientos de selección</t>
  </si>
  <si>
    <t>Asesores</t>
  </si>
  <si>
    <t>Remuneraciones</t>
  </si>
  <si>
    <t>Plan Operativo Anual -POA-</t>
  </si>
  <si>
    <t>Memoria de labores e informes</t>
  </si>
  <si>
    <t>Servicios prestados</t>
  </si>
  <si>
    <t>Viajes</t>
  </si>
  <si>
    <t>Unidad de Acceso a la Información Pública -UAIP-</t>
  </si>
  <si>
    <t xml:space="preserve"> Inventario de bienes muebles</t>
  </si>
  <si>
    <t>Listado de obras</t>
  </si>
  <si>
    <t>Subsidios e incentivos fiscales</t>
  </si>
  <si>
    <t>Recursos públicos asignados a privados</t>
  </si>
  <si>
    <t>Permisos, autorizaciones y concesiones</t>
  </si>
  <si>
    <t xml:space="preserve"> Adquisiciones y contrataciones</t>
  </si>
  <si>
    <t>Listado de ofertantes y contratistas</t>
  </si>
  <si>
    <t>Participación ciudadana y rendición de cuentas</t>
  </si>
  <si>
    <t>Indicadores de cumplimiento de la LAIP</t>
  </si>
  <si>
    <t xml:space="preserve"> Estadísticas</t>
  </si>
  <si>
    <t>Resoluciones ejecutoriadas</t>
  </si>
  <si>
    <t>Actas</t>
  </si>
  <si>
    <t xml:space="preserve"> Índice de información reservada</t>
  </si>
  <si>
    <t>Guía de organización de archivos</t>
  </si>
  <si>
    <t>Resoluciones de la Unidad de Acceso a la Información Pública</t>
  </si>
  <si>
    <t>Costos de reproducción</t>
  </si>
  <si>
    <t>Solicitud de información</t>
  </si>
  <si>
    <t>1.1 Normativa principal</t>
  </si>
  <si>
    <t>1.2 Normativa generada</t>
  </si>
  <si>
    <t>2.1 Organigrama</t>
  </si>
  <si>
    <t>2.2 Competencias de cada unidad</t>
  </si>
  <si>
    <t>2.3 Número de empleados de cada unidad</t>
  </si>
  <si>
    <t>3.1 Directorio</t>
  </si>
  <si>
    <t>3.2 Teléfono y correo electrónico</t>
  </si>
  <si>
    <t>3.3 Dirección de la institución donde labora</t>
  </si>
  <si>
    <t>3.4 Currículo</t>
  </si>
  <si>
    <t>4.1 Presupuesto vigente asignado</t>
  </si>
  <si>
    <t>4.2 Origen y fuentes de financiamiento</t>
  </si>
  <si>
    <t xml:space="preserve">4.3 Modificaciones </t>
  </si>
  <si>
    <t>4.4 Ejecución en plantilla aparte</t>
  </si>
  <si>
    <t>5.1 Manual de selección de personal</t>
  </si>
  <si>
    <t>5.2 Procesos realizados</t>
  </si>
  <si>
    <t>6.1 Nombre del asesor</t>
  </si>
  <si>
    <t>6.2 Formación profesional y técnica</t>
  </si>
  <si>
    <t>6.3 Unidad a la que brinda la consultoría y sus funciones</t>
  </si>
  <si>
    <t>6.4 Remuneración</t>
  </si>
  <si>
    <t>16.1 Nombre del destinatario</t>
  </si>
  <si>
    <t>16.2 Cantidad</t>
  </si>
  <si>
    <t>16.3 Fin</t>
  </si>
  <si>
    <t>16.4 Documento de autorización</t>
  </si>
  <si>
    <t>16.5 Informes de ejecución</t>
  </si>
  <si>
    <t>26.1 Guías o determinación de que no aplica</t>
  </si>
  <si>
    <t>7.1 Plantillas por tipo de contratación</t>
  </si>
  <si>
    <t>7.2 Cargos presupuestarios</t>
  </si>
  <si>
    <t>7.3 Remuneración</t>
  </si>
  <si>
    <t>7.4 Dietas o gastos de representación</t>
  </si>
  <si>
    <t>8.1 Publicación del documento que contiene el POA</t>
  </si>
  <si>
    <t>8.2 Contenido del POA</t>
  </si>
  <si>
    <t>8.3 Informe semestral de avance</t>
  </si>
  <si>
    <t>9.1 Memoria de labores vigente</t>
  </si>
  <si>
    <t>9.2 Informes de ley</t>
  </si>
  <si>
    <t>9.3 Informes de cumplimiento de la LAIP</t>
  </si>
  <si>
    <t>10.1 Descripción de los servicios, lugar y horarios de atención</t>
  </si>
  <si>
    <t>10.2 Requisitos</t>
  </si>
  <si>
    <t>10.3 Tiempo de respuesta</t>
  </si>
  <si>
    <t>10.4 Costos</t>
  </si>
  <si>
    <t>11.1 Nombre del funcionario</t>
  </si>
  <si>
    <t>11.2 Destino, duración, objetivo</t>
  </si>
  <si>
    <t>11.3 Valor</t>
  </si>
  <si>
    <t>11.4 Fuente de financiamiento</t>
  </si>
  <si>
    <t>12.1 Nombre del Oficial</t>
  </si>
  <si>
    <t>12.2 Dirección física y teléfono</t>
  </si>
  <si>
    <t>12.3 Correo electrónico</t>
  </si>
  <si>
    <t>12.4 Fecha de nombramiento</t>
  </si>
  <si>
    <t>13.1 Descripción</t>
  </si>
  <si>
    <t>13.2 Fecha de compra</t>
  </si>
  <si>
    <t>13.3 Valor de compra</t>
  </si>
  <si>
    <t>13.4 Documento de compra</t>
  </si>
  <si>
    <t>14.1 Listado de obras</t>
  </si>
  <si>
    <t>14.2 Plantillas individuales completas</t>
  </si>
  <si>
    <t>15.1 Nombre del programa</t>
  </si>
  <si>
    <t>15.2 Diseño y ejecución</t>
  </si>
  <si>
    <t>15.3 Montos asignados</t>
  </si>
  <si>
    <t>15.4 Criterios de acceso</t>
  </si>
  <si>
    <t>15.5 Número de beneficiarios</t>
  </si>
  <si>
    <t>17.1 Nombre del beneficiario</t>
  </si>
  <si>
    <t>17.2 Tipo</t>
  </si>
  <si>
    <t>17.3 Monto</t>
  </si>
  <si>
    <t>17.4 Vigencia</t>
  </si>
  <si>
    <t>17.5 Objeto y finalidad</t>
  </si>
  <si>
    <t>18.1 Plantilla</t>
  </si>
  <si>
    <t>18.2 Contratos</t>
  </si>
  <si>
    <t>19.1 Listado o enlace a página web que lo contiene</t>
  </si>
  <si>
    <t>20.1 Listado de mecanismos</t>
  </si>
  <si>
    <t>20.2 Descripción/Objetivo</t>
  </si>
  <si>
    <t>20.3 Requisitos de participación</t>
  </si>
  <si>
    <t>20.4 Informes</t>
  </si>
  <si>
    <t>21.1 Apartado o determinación que no aplica</t>
  </si>
  <si>
    <t>22.1 Estadísticas generadas</t>
  </si>
  <si>
    <t>23.1 Listado</t>
  </si>
  <si>
    <t>23.2 Partes</t>
  </si>
  <si>
    <t>23.3 Resumen del caso</t>
  </si>
  <si>
    <t>23.4 Enlace al texto</t>
  </si>
  <si>
    <t>24.2 Correlativo</t>
  </si>
  <si>
    <t>24.3 Fecha</t>
  </si>
  <si>
    <t>25.1 Enlace al índice de información reservada presentado al IAIP</t>
  </si>
  <si>
    <t>27.1 Listado</t>
  </si>
  <si>
    <t>27.2 Enlace al texto</t>
  </si>
  <si>
    <t>27.3  Anexos</t>
  </si>
  <si>
    <t>28.1 Costos de reproducción</t>
  </si>
  <si>
    <t>29.1 Solicitud de información</t>
  </si>
  <si>
    <t>#</t>
  </si>
  <si>
    <t>Art. 10.1 LAIP y Art.1.1 L2</t>
  </si>
  <si>
    <t>Art. 10.2 LAIP y Art. 1.2 L2</t>
  </si>
  <si>
    <t>Art. 10.3 LAIP y Art. 1.3 L2</t>
  </si>
  <si>
    <t>Art. 10.5 LAIP y Art. 1.5 L2</t>
  </si>
  <si>
    <t>Art. 10.6 LAIP y Art. 1.6 L2</t>
  </si>
  <si>
    <t>Art. 10.8 LAIP y Art. 1.8 L2</t>
  </si>
  <si>
    <t>Art. 10.9 LAIP y Art. 1.9 L2</t>
  </si>
  <si>
    <t>Art. 10.10 LAIP y Art. 1.10 L2</t>
  </si>
  <si>
    <t>Art. 10.11 LAIP y Art. 1.11 L2</t>
  </si>
  <si>
    <t>Art. 10.12 LAIP y Art. 1.12 L2</t>
  </si>
  <si>
    <t>Art. 10.14 LAIP y Art. 1.13 L2</t>
  </si>
  <si>
    <t>Art. 10.15 LAIP y Art. 1.14 L2</t>
  </si>
  <si>
    <t>Art. 10.16 LAIP y Art. 1.15 L2</t>
  </si>
  <si>
    <t>Art. 10.4 y 10.13 LAIP y Art. 1.4 L2</t>
  </si>
  <si>
    <t>Art. 10.17 LAIP y Art. 1.16 L2</t>
  </si>
  <si>
    <t>Art. 10.18 LAIP y Art. 1.17 L2</t>
  </si>
  <si>
    <t>Art. 10.19 LAIP y Art. 1.18 L2</t>
  </si>
  <si>
    <t>Art. 10.20 LAIP y Art. 1.19 L2</t>
  </si>
  <si>
    <t>Art. 10.21 LAIP y Art. 1.19 L2</t>
  </si>
  <si>
    <t>Art. 10.22 LAIP y Art. 1.20 L2</t>
  </si>
  <si>
    <t>Art. 10.23 LAIP y Art. 1.21 L2</t>
  </si>
  <si>
    <t>Art. 10.24 LAIP y Art. 1.22 L2</t>
  </si>
  <si>
    <t>Art. 10.25 LAIP y Art. 1.23 L2</t>
  </si>
  <si>
    <t>Art. 22 LAIP y Art. 1.24 L2</t>
  </si>
  <si>
    <t>Art. 5 Lineamiento para la Recepción, Tramitación, Resolución y Notificación de Solicitudes de Acceso a la Información;  Art. 1.26 L2</t>
  </si>
  <si>
    <t>Art. 50.f y 61 LAIP; Art. 10 ReLAIP y Art. 1.28 L2</t>
  </si>
  <si>
    <t xml:space="preserve">Art. 11 L1. </t>
  </si>
  <si>
    <t xml:space="preserve">Base legal </t>
  </si>
  <si>
    <t xml:space="preserve">Art. 7 L1 </t>
  </si>
  <si>
    <t xml:space="preserve">El ente cuenta con sitio web propio </t>
  </si>
  <si>
    <t>El sitio web cuenta con botón para el PT</t>
  </si>
  <si>
    <t>El botón del PT se ubica en la parte superior.</t>
  </si>
  <si>
    <t xml:space="preserve">Debe contener la representación gráfica de la estructura orgánica actualizada de la institución </t>
  </si>
  <si>
    <t>Descripción de las funciones de cada una de las unidades reflejadas en el organigrama</t>
  </si>
  <si>
    <t>Se incluirá la formación académica reflejada en el grado académico obtenido por el funcionario y su experiencia laboral previa, indicando el cargo desempeñado y la institución donde se laboró.</t>
  </si>
  <si>
    <t>* El POA debe publicarse una vez al año * los informes de seguimiento serán semestrales.</t>
  </si>
  <si>
    <t>*La memoria de labores será anual*</t>
  </si>
  <si>
    <t>*No puede declararse la inexistencia de los informes de ley, pues la LAIP establece la obligatoriedad de al menos uno.</t>
  </si>
  <si>
    <t xml:space="preserve">Criterios generales: </t>
  </si>
  <si>
    <t xml:space="preserve">1. Completitud </t>
  </si>
  <si>
    <t xml:space="preserve">2. Actualización </t>
  </si>
  <si>
    <t>3. Formato</t>
  </si>
  <si>
    <t>La Información deberá mostrarse actualizada en su contenido. Lo anterior implica que además de la fecha en que se ha subido el documento se verificará que el contenido de la información proporcionada se encuentre actualizado.   La falta de actualización conlleva la perdida de los puntos correspondientes al apartado.</t>
  </si>
  <si>
    <t>Toda la información que ha sido producida por el ente obligado debe presentarse en formato de texto, que permita la libre utilización y procesamiento de los datos contenidos en los documentos. La publicación de información en formatos no procesables o bloqueados para su reproducción o uso  conlleva la perdida de los puntos correspondientes al apartado o sub apartado según corresponda.</t>
  </si>
  <si>
    <t xml:space="preserve">El apartado deberá contener: el instrumento normativo que da creación al ente obligado y  el instrumento normativo que regula su funcionamiento, así como los reglamentos correspondientes a la ley de creación.  </t>
  </si>
  <si>
    <t>El apartado debe contener: toda la normativa generada por la institución, manual de organización y funciones o equivalente, normas procedimentales de cada unidad descrita en el organigrama, normas técnicas de control interno específicas de la institución.</t>
  </si>
  <si>
    <t>Número total de empleados designados en cada unidad reflejada en el organigrama. De igual forma deben detallarse los casos en que las funciones son realizadas ad-honorem.</t>
  </si>
  <si>
    <t>El listado debe incluir: titulares, directores, gerentes, responsables de oficinas distritales o descentralizadas y en general las personas que realicen estas funciones. Deben reflejarse todos los cargos que detallen dentro de esta categoría y que se aprecien en el esquema del organigrama institucional.</t>
  </si>
  <si>
    <t>Se publicará información institucional sobre las personas antes detalladas: nombre, cargo, teléfono y correo electrónico institucional, y su dirección laboral.</t>
  </si>
  <si>
    <t>Publicar un documento en el que pueda apreciarse el presupuesto actualizado vigente, en su contenido debe determinarse con claridad el origen y fuente de los fondos descritos.</t>
  </si>
  <si>
    <t>Publicar todos los documentos que aprueban modificaciones al presupuesto, ya sean internos o provenientes de entes externos.</t>
  </si>
  <si>
    <t>Publicar informes contables de ejecución presupuestaria semestrales.</t>
  </si>
  <si>
    <t>Publicar en el apartado de normativa, los manuales o cualquier otro instrumento normativo que regule la contratación d personal</t>
  </si>
  <si>
    <t>Detallar los procesos de selección de personal llevados a cabo, incluyendo toda la información desagregada de conformidad al Art. 1.5 del Lineamiento 2 para la publicación de información oficiosa.</t>
  </si>
  <si>
    <t xml:space="preserve">Art. 41 LAIP, Art. 2 Lineamiento 8 "para el acceso a la información pública a través de la GDA", y Art. 1.24 L2 </t>
  </si>
  <si>
    <t>Se refiere al informe que requiere el artículo 60 de la LAIP</t>
  </si>
  <si>
    <t>Se debe indicar el listado de los servicios prestados por la institución, indicando los requisitos que se deben cumplir para cada uno de ellos, el tiempo de respuesta, lugar y horario de atención, así como los costos. En el caso que sean los mismos servicios prestados, se deberá actualizar únicamente la fecha de creación del apartado dentro del portal</t>
  </si>
  <si>
    <t>Se debe colocar el listado de los todos los viajes internacionales que hayan realizado los empleados de la institución, indicando la duración del viaje, el destino, objetivo, valor del boleto y la fuente de financiamiento. Cuando el viaje sea pagado con fondos de cooperación, debido a que no siempre se tiene el dato de los costos incurridos, basta con indicar valor $0 en el boleto y en los viáticos. De igual manera, si el viaje fue realizado con los recursos del empleado, deberá indicarse dicha situación en la fuente de financiamiento.</t>
  </si>
  <si>
    <t>Detallar los datos del Oficial de Información, dirección, teléfono y correo electrónico institucional. También deberá indicar la fecha del nombramiento en el apartado correspondiente. Basta colocar la fecha de nombramiento, aunque se puede colocar el acta.</t>
  </si>
  <si>
    <t>Se deberá colocar el listado de los bienes muebles que a la fecha superen los $20,000. El listado debe incluir la fecha de compra de conformidad con el documento de adquisición, así como el valor del mismo (incluyendo los impuestos). De igual manera, deberá tener un enlace para visualizar los documentos que amparan la adquisición del bien, ya sean facturas o contratos. En este caso, se permite que al menos las facturas no se encuentren en formato seleccionable, pero si deben ser legibles.</t>
  </si>
  <si>
    <t>Se deberá colocar el listado completo de las obras realizadas a la fecha, indicando la ubicación exacta, costo total, fuente de financiemiento, número de beneficiarios (o un aproximado), tiempo de ejecución, empresa ejecutora, empresa supervisora, funcionario de la institución responsable, forma de pago y garantías. Cada obra deberá contener todos los datos mencionados.</t>
  </si>
  <si>
    <t>Detallar los programas de subsidios que posee la institución, haciendo mención del diseño, ejecución, montos asignados, criterios de acceso y número de beneficiarios. En el caso que la institución no entregue subsidios, basta el acta de inexistencia</t>
  </si>
  <si>
    <t xml:space="preserve">La plantilla de las contrataciones deberá contener el código y nombre de la contratación, objeto de la misma, monto, nombre y características de la contraparte (si es persona natural o jurídica, y el tipo de ésta última), plazos de cumplimiento y forma de contratación. Asimismo, deberá colocarse un enlace al documento contractual, sera una orden de compra o contrato. En el caso que una orden de compra haya sido anulada, deberá indicarse dicha situación dentro del portal, a fin de no afectar el correlativo de los documentos. De igual manera, si no se creó dicha orden, deberá indicarse la razón de ello. </t>
  </si>
  <si>
    <t>Deberá colocarse un listado que conteniga los registros que indican los artículos 14 y 15 de la LACAP, o un enlace al portal dde comprasal en el cual se refleja dicho listado</t>
  </si>
  <si>
    <t>La rendición es un documento que se produce una vez al año. En el caso que la institución posee más mecanismos de participación, el listado deberá indicar cada uno de ellos, la descripción del mecanismos y objetivo, los requisitos de participación y los informes que se genere sobre el desarrollo de los mecanismos.</t>
  </si>
  <si>
    <t>* Es un elemento que no se ha desarrollado en el Instituto, por lo cual todas las instituciones se les asigna automáticamente el punto*</t>
  </si>
  <si>
    <t>Las estadísticas deben hacer referencia a las actividades propias de la institución.</t>
  </si>
  <si>
    <t>Se colocará la plantilla de las resoluciones que emitan las instituciones que se ejerzcan funciones de control o tengan facultades sancionatorias. La plantilla deberá contener el nombre de las partes involucradas, la fecha de resolución, un breve resumen del caso y el enlace al documento que contenga la resolución completa. En el caso de las instituciones que no encajen en este supuesto, bastará un acta de inexistencia.</t>
  </si>
  <si>
    <t>Las instituciones que se encuentren conformados por entes colegiados, deberán colocar las actas que emitan en cada sesión realizada. El listado deberá contener la fecha de emisión, el número correlativo y el enlace al documento. En el caso que no se encuentre un correlativo, deberá indicarse la razón por la cual se ha omitido el mismo. Si la institución no posee un ente colegiado, deberá colocarse acta de inexistencia.</t>
  </si>
  <si>
    <t>Deberá elaborarse la plantilla de conformidad con lo establecido por el Instituto. De igual manera, deberá publicarse la constancia de presentación del mismo ante el Instituto.</t>
  </si>
  <si>
    <t xml:space="preserve">Se publicarán los intrumentos que contengan la Tabla de Plazos de Conservación Documental, Guía de Archivo y Actas de eliminación de documentos dentro del cuadro de clasificación documental. </t>
  </si>
  <si>
    <t xml:space="preserve">Se deberá colocar el listado de las resoluciones a las solicitudes de información recibidas, así como colocar el enlace a la resolución emitida por el Oficial de Información. Además, deberá colocarse la información que se entregó al solicitante en la resolución emitida. </t>
  </si>
  <si>
    <t>Se deberá indicar los costos de reproducción y certificación para la UAIP. Asimismo, deberá incorporarse el documento en el cual se autorizan dichas tarifas</t>
  </si>
  <si>
    <t>Deberá colocarse la plantilla de la solicitud de información elaborada por la institución, en el cual se mencionen los requisitos exigidos por la LAIP para solicitar información.</t>
  </si>
  <si>
    <t>La información debe presentarse completa, la ausencia de documentos implicará la perdida del puntaje correspondiente al apartado o sub apartado según aplique. En el caso que una institución no se encuentre obligado a genera cierta información, o que a la fecha no se haya producido o esté en proceso de elaboración, deberá colocarse acta de inexistencia, en el cual se indiquen las razones por las cuales no se coloca la información en el apartado correspondiente. La declaratoria de inexistencia debe contener los mismos requeritos de forma que el resto de la información a publicar.</t>
  </si>
  <si>
    <t xml:space="preserve">2.4 Actualización trimestral (8 períodos) </t>
  </si>
  <si>
    <t>Debe incluir actualización a octubre 2017, enero, abril, julio y octubre 2018, y enero, abril y julio 2019</t>
  </si>
  <si>
    <t>3.5 Actualización trimestral (8 períodos)</t>
  </si>
  <si>
    <t>5.3 Actualización trimestral (8 períodos)</t>
  </si>
  <si>
    <t>6.5 Actualización trimestral (8 períodos)</t>
  </si>
  <si>
    <t>8.4 Actualización semestral (4 períodos)</t>
  </si>
  <si>
    <t>Debe tener actualización a enero y julio 2018 y a enero y julio 2019</t>
  </si>
  <si>
    <t>10.5 Actualización trimestral (8 períodos)</t>
  </si>
  <si>
    <t>11.5 Actualización trimestral (8 períodos)</t>
  </si>
  <si>
    <t>13.5 Actuaiización trimestral (8 períodos)</t>
  </si>
  <si>
    <t>14.3 Actualización trimestral (8 períodos)</t>
  </si>
  <si>
    <t>15.6 Actualización trimestral (8 períodos)</t>
  </si>
  <si>
    <t>16.6 Actualización trimesetral (8 períodos)</t>
  </si>
  <si>
    <t>17.6 Actualización trimestral (8 períodos)</t>
  </si>
  <si>
    <t>18.3 Actualización trimestral (8 períodos)</t>
  </si>
  <si>
    <t>19.2 Actualización trimestral (8 períodos)</t>
  </si>
  <si>
    <t>20.5 Actualización trimestral (8 períodos)</t>
  </si>
  <si>
    <t>22.2 Actualización trimestral (8 períodos)</t>
  </si>
  <si>
    <t>23.5 Actualizazción trimestral (8 períodos)</t>
  </si>
  <si>
    <t>24.5 Actualización trimestral (8 períodos)</t>
  </si>
  <si>
    <t>25.2 Acutalización semestral (4 períodos)</t>
  </si>
  <si>
    <t>27.4 Actualización trimestral (8 períodos)</t>
  </si>
  <si>
    <t>4.5 Actualización trimestral (4 períodos)</t>
  </si>
  <si>
    <t>Información vigente</t>
  </si>
  <si>
    <t>El Manual debe ser el vigente</t>
  </si>
  <si>
    <t>Deben incluirse en este apartado todos los asesores con los que cuenta la institución, con independencia del nombre que reciba el cargo que desempeñan, su forma de contratación o permanencia de las funciones. Deberá indicarse la unidad a la que brinda asesoría, funciones, así como su remuneración y la formación profesional y técnica</t>
  </si>
  <si>
    <t>7.5 Actualización trimestral (8 períodos)</t>
  </si>
  <si>
    <t>La plantilla debe permitir identificar todos los elementos requeridos en el lineamiento. Debe consignarse la remuneración mensual bruta recibida por cada cargo presupuestario, bajo ninguna circunstancia se publicaran las cantidades descontadas a cada empleado en cualquier concepto. No se acepta que la remuneración sea por rango salarial. Se debe indicar el monto de dietas o gastos de representación.</t>
  </si>
  <si>
    <t>La actualización es anual</t>
  </si>
  <si>
    <t>En el caso que se publique por plantillas separadas en el portal de transparencia activa, bastará que tenga fecha actualizada al menos a julio 2019</t>
  </si>
  <si>
    <t>Puntos</t>
  </si>
  <si>
    <t>La plantilla deberá contener el nombre del destinario de los recursos públicos, la cantidad asignada, la finalidad de los fondos, así como el documento en el cual se autorice la entrega de los fondos y el informe de ejecución de los mismos. Dichos informes deberán estar en formato seleccionable. En el caso que la institución no entregue recursos públicos a privados basta el acta de inexistencia</t>
  </si>
  <si>
    <t>La plantilla deberá contener el nombre del beneficiario, tipo de permiso, el monto asignado en la autorización (en el caso que aplique), vigencia del permiso o autorización, así como la finalidad del mismo. En el caso que la institución no otorgue permisos, autorizaciones o concesiones,basta el acta de inexistencia</t>
  </si>
  <si>
    <t>Deberá incluirse la actualización semestral de enero y julio 2018 y de enero y julio 2019</t>
  </si>
  <si>
    <t>33.4 Actualización semestral (4)</t>
  </si>
  <si>
    <t>33.3 Informe de ejecución</t>
  </si>
  <si>
    <t>33.2 Montos</t>
  </si>
  <si>
    <t xml:space="preserve">Se deberá colocar una  plantilla  que  contenga  el listado de los partidos políticos y coaliciones que reciben fondos públicos en concepto de deuda política, los montos que recibe cada uno y un enlace que remita a los informes de ejecución correspondientes. </t>
  </si>
  <si>
    <t>33.1  Listado</t>
  </si>
  <si>
    <t>33. Deuda política</t>
  </si>
  <si>
    <t>32.2 Actualización semestral (4)</t>
  </si>
  <si>
    <t>Deberá colocarse la ejecución semestral del presupuesto general de la nación, así como el consolidado anual</t>
  </si>
  <si>
    <t>32.1 Ejecución de fondos del presupuesto general de la nación</t>
  </si>
  <si>
    <t>Art. 10 (parte final); Art. 2.1 L2.</t>
  </si>
  <si>
    <t>32. Ejecución presupuestaria del Estado</t>
  </si>
  <si>
    <t xml:space="preserve">Requerimientos adicionales Ministerio de Hacienda </t>
  </si>
  <si>
    <t>Criterio de evaluación</t>
  </si>
  <si>
    <t>Deberá indicar la actualización trimestral a octubre 2017; enero, abril, julio y octubre 2018; y enero, abril y julio 2019.</t>
  </si>
  <si>
    <t>Base legal</t>
  </si>
  <si>
    <t xml:space="preserve">Criterio de evaluación </t>
  </si>
  <si>
    <t xml:space="preserve">Requerimientos adicionales Asamblea Legislativa </t>
  </si>
  <si>
    <t>32. Protocolo de entendimiento</t>
  </si>
  <si>
    <t>Art. 11 LAIP; y 2.2 L2</t>
  </si>
  <si>
    <t>32.1 Enlace al documento en versión digital</t>
  </si>
  <si>
    <t>Documento que contenga el protocolo de entendimiento de los grupos parlamentarios vigente para el período legislativo en curso.</t>
  </si>
  <si>
    <t>33. Comisiones legislativas</t>
  </si>
  <si>
    <t>33.1 Listado</t>
  </si>
  <si>
    <t>Plantilla que contenga el listado de todas las comisiones legislativas y los miembros de ellas, indicando el rol que realizan. Además, deberá incluir un enlace independiente por cada comisión que dirija a un expediente que contenga de forma ordenada las convocatorias realizadas, proyectos de agenda de reunión, listas de asistencia y dictámenes que surjan de cada comisión</t>
  </si>
  <si>
    <t>33.2 Miembros</t>
  </si>
  <si>
    <t>33.3 Convocatorias y listas de asistencia</t>
  </si>
  <si>
    <t>33.4 Agenda</t>
  </si>
  <si>
    <t>33.5 Dictámenes</t>
  </si>
  <si>
    <t>33.6 Actualización trimestral (8)</t>
  </si>
  <si>
    <t>34. Grupos parlamentarios</t>
  </si>
  <si>
    <t>34.1 Listado de grupos</t>
  </si>
  <si>
    <t>Listado de todos los diferentes grupos parlamentarios y listado completo de sus miembros propietarios y suplentes</t>
  </si>
  <si>
    <t>34.2 Listado de miembros de cada uno</t>
  </si>
  <si>
    <t>34.3 Actualización trimestral (8)</t>
  </si>
  <si>
    <t>35. Sesiones plenarias</t>
  </si>
  <si>
    <t>35.1 Proyectos de agenda</t>
  </si>
  <si>
    <t>Debe contener el listado de todos los proyectos de agenda de las sesiones y las listas de asistencia a cada una de ellas</t>
  </si>
  <si>
    <t>35.2 Listas de asistencia</t>
  </si>
  <si>
    <t>35.3 Actualización trimestral (8)</t>
  </si>
  <si>
    <t>36. Piezas de correspondencia recibidas</t>
  </si>
  <si>
    <t>36.1 Organizadas por tema</t>
  </si>
  <si>
    <t>Las piezas de correspondencia deberán organizarse por tema</t>
  </si>
  <si>
    <t>36.2 Actualización trimestral (8)</t>
  </si>
  <si>
    <t>37. Proyectos de ley</t>
  </si>
  <si>
    <t>37.1 Listado de proyectos</t>
  </si>
  <si>
    <t>Listado de los proyectos de ley recibidos, indicando la propuesta que les dio origen, la comisión que participó en su elaboración o discusión y el enlace al texto del documento correspondiente.</t>
  </si>
  <si>
    <t>37.2 Origen</t>
  </si>
  <si>
    <t>37.3 Comisión que participó</t>
  </si>
  <si>
    <t>37.4 Enlace al documento</t>
  </si>
  <si>
    <t>37.5 Actualización trimestral (8)</t>
  </si>
  <si>
    <t>38. Decretos y acuerdos</t>
  </si>
  <si>
    <t>38.1 Listado de acuerdos y decretos</t>
  </si>
  <si>
    <t>La plantilla debe contener el listado de los acuerdos y decretos emitidos por el pleno del ente obligado, breve descripción del mismo, enlace al registro de votación y enlace al texto del documento correspondiente.</t>
  </si>
  <si>
    <t>38.2 Enlace a cada documento</t>
  </si>
  <si>
    <t>38.3 Breve descripción</t>
  </si>
  <si>
    <t>38.4 Enlace al detalle de la votación correspondiente</t>
  </si>
  <si>
    <t>38.5 Actualización trimestral (8)</t>
  </si>
  <si>
    <t xml:space="preserve">Base Legal </t>
  </si>
  <si>
    <t xml:space="preserve">Puntos </t>
  </si>
  <si>
    <t xml:space="preserve">Requerimientos adicionales Presidencia de la República </t>
  </si>
  <si>
    <t>32. Plan General de Gobierno</t>
  </si>
  <si>
    <t>Art. 12 LAIP y Art. 2.3 L2</t>
  </si>
  <si>
    <t>32.1 Enlace al documento que lo contiene</t>
  </si>
  <si>
    <t>Deberá publicarse el documento que contenga el Plan General de Gobierno</t>
  </si>
  <si>
    <t>Actualización única</t>
  </si>
  <si>
    <t>33. Decretos y acuerdos</t>
  </si>
  <si>
    <t>Plantilla que contenga el listado de los decretos y acuerdos según corresnponda, su número correlativo, una breve descripción del contenido y enlace que remita al texto completo</t>
  </si>
  <si>
    <t>33.2 Número correlativo</t>
  </si>
  <si>
    <t>33.3 Descripción de su contenido</t>
  </si>
  <si>
    <t>33.4 Enlace al texto</t>
  </si>
  <si>
    <t>33.5 Actualización trimestral (8)</t>
  </si>
  <si>
    <t>34. Agenda del concejo de Ministros</t>
  </si>
  <si>
    <t>34.1 Listado cronológico</t>
  </si>
  <si>
    <t>Plantilla que contenga el listado del proyecto de agenda de las reuniones del Concejo de Ministros ordenadas de forma cronológica de acuerdo a la sesión a la cual correspondan</t>
  </si>
  <si>
    <t>31.2 Actualización trimestral (8)</t>
  </si>
  <si>
    <t>35. Vetos y observaciones</t>
  </si>
  <si>
    <t>35.1 Listado</t>
  </si>
  <si>
    <t>La plantilla deberá contener el listado de los vetos y observaciones enviadas a la Asamblea Legislativa, indicando el número de correlativo, un breve resumen del contenido, y enlace al texto del documento</t>
  </si>
  <si>
    <t>35.2 Correlativo</t>
  </si>
  <si>
    <t>35.3 Descripción</t>
  </si>
  <si>
    <t>25.5 Actualización trimestral (8)</t>
  </si>
  <si>
    <t xml:space="preserve">Requerimientos adicionales Órgano Judicial </t>
  </si>
  <si>
    <t>32. Agenda del Pleno</t>
  </si>
  <si>
    <t>Art. 13 LAIP y Art. 2.4 L2</t>
  </si>
  <si>
    <t>32.1 Listado cronológico</t>
  </si>
  <si>
    <t>Se debe colocar los proyextos de agendas de las reuniones del Pleno de la Corte Suprema de Justicia, ordenadas cronológicamente de conformidad con la sesión a la cual corresponden</t>
  </si>
  <si>
    <t>32.2 Actualización trimestral (8)</t>
  </si>
  <si>
    <t>33. Sentencias definitivas</t>
  </si>
  <si>
    <t>33.1 Enlace al centro de documentación judicial o listado</t>
  </si>
  <si>
    <t>Remitir al centro de documentación judicial de la Corte Suprema de Justicia</t>
  </si>
  <si>
    <t>34. Sistematización de la jurisprudencia</t>
  </si>
  <si>
    <t>34.1 Enlace al centro de documentación judicial o listado</t>
  </si>
  <si>
    <t>Se publicará la jurisprudencia emitida por el ente obligado, organizada de tal forma que permita identificar el desarrollo y evolución de las líneas jurisprudenciales y el enlace de remisión de las mismas al centro de documentación judicial del sitio web de la Corte Suprema de Justicia.</t>
  </si>
  <si>
    <t>35. Legislación vigente</t>
  </si>
  <si>
    <t>35.1 Enlace</t>
  </si>
  <si>
    <t>El enlace deberá remitir a un buscador que permita acceder a los textos de la legislación vigente</t>
  </si>
  <si>
    <t>36. Actas y resoluciones</t>
  </si>
  <si>
    <t>36.1 Listados</t>
  </si>
  <si>
    <t>El listado debe indicar la fecha de emisión, número de correlativo, un breve resumen del contenido y el enlace al texto del documento</t>
  </si>
  <si>
    <t>36.2 Correlativo</t>
  </si>
  <si>
    <t>36.3 Fecha</t>
  </si>
  <si>
    <t>36.4 Resumen</t>
  </si>
  <si>
    <t>36.5 Enlace al texto</t>
  </si>
  <si>
    <t>36.6 Actualización trimestral (8)</t>
  </si>
  <si>
    <t>37. Nombramiento o designación de funcionarios</t>
  </si>
  <si>
    <t>37.1 Nombres</t>
  </si>
  <si>
    <t>La plantilla deberá contener el listado de los nombramientos o designaciones de funcionarios de otros entes nacionales o internacionales que correspondan al ente obligado, indicando el nombre del funcionario, su cargo, base legal para el nombramiento y lugar donde ejercerá sus funciones</t>
  </si>
  <si>
    <t>37.2 Cargo</t>
  </si>
  <si>
    <t>37.3 Base legal</t>
  </si>
  <si>
    <t>37.4 Lugar dónde se ejerce el cargo</t>
  </si>
  <si>
    <t>38. Autos de pareatis, extradiciones y declaraciones de orden público</t>
  </si>
  <si>
    <t>38.1 Plantillas independientes</t>
  </si>
  <si>
    <t xml:space="preserve">Se publicarán por medio de plantillas independientes que consignen el número de referencia, un breve resumen de su contenido y un enlace que remita al texto del documento. </t>
  </si>
  <si>
    <t>38.2 Enlace al documento</t>
  </si>
  <si>
    <t>38.3 Actualización trimestral (8)</t>
  </si>
  <si>
    <t>39. Nóminas de abogados y notarios</t>
  </si>
  <si>
    <t>39.1 Nómina de abogados</t>
  </si>
  <si>
    <t>Deberá publicarse la nómina de abogados y notarios autorizados, cuya base de datos deberá permitir opciones de búsqueda</t>
  </si>
  <si>
    <t>39.2 Nómina de notarios</t>
  </si>
  <si>
    <t>39.3 Actualización trimestral (8)</t>
  </si>
  <si>
    <t>40. Estadísticas</t>
  </si>
  <si>
    <t>40.1 Estadísticas diferenciadas del Órgano Judicial y del Instituto de Medicina Legal</t>
  </si>
  <si>
    <t>A través de listados de enlaces ordenados por rubros temáticos, dirigir a cada documento que contenga la información estadística diferenciando cual corresponde a la gestión judicial y cual al Instituto de medicina legal.</t>
  </si>
  <si>
    <t>40.2 Actualización trimestral (8)</t>
  </si>
  <si>
    <t>41. Casos relevantes</t>
  </si>
  <si>
    <t>41.1 Resumen del caso</t>
  </si>
  <si>
    <t>Se incluirá un resumen de los casos relevantes de interés público y se remitirá por medio de un enlace al texto de la resolución definitiva del mismo cuando estuviere disponible</t>
  </si>
  <si>
    <t>41.2 Enlace al texto</t>
  </si>
  <si>
    <t xml:space="preserve">Requerimientos adicionales Concejo Nacional de la Judicatura  </t>
  </si>
  <si>
    <t>Art. 14 LAIP y Art. 2.5 L2</t>
  </si>
  <si>
    <t>32.1 Agenda en orden cronológico</t>
  </si>
  <si>
    <t>Se incluirá el proyecto de agenda de las reuniones del Concejo Nacional de la Judicatura ordenadas de forma cronológica, de acuerdo a la sesión a la que correspondan.</t>
  </si>
  <si>
    <t>33. Procesos de selección judicial</t>
  </si>
  <si>
    <t>33.1 Manual de selección</t>
  </si>
  <si>
    <t>Debe publicarse los manuales autorizados para la selección de jueces, como la plantilla que contena información sobre los procesos de selección realizados por el ente obligado, en el cual se detalle el nombre de la plaza sometida a concurso, tipo de concurso, tipo de contratación, perfil establecido para la palza, número de particpiantes y nombre completo de la persona que resultó seleccionada.</t>
  </si>
  <si>
    <t>33.2 Procesos realizados</t>
  </si>
  <si>
    <t>33.3 Actualización trimestral (8)</t>
  </si>
  <si>
    <t>34. Procesos de evaluación judicial</t>
  </si>
  <si>
    <t>34.1 Nombre del juez o tribunal</t>
  </si>
  <si>
    <t>Incluir los procesos de evaluación seguidos a los tribunales o a los jueces según sea el caso, además del informe y recomendaciones derivados de éstos.</t>
  </si>
  <si>
    <t>34.2 Informes y recomendaciones</t>
  </si>
  <si>
    <t>35. Últimas ternas propuestas para optar a cargo de magistrados de la Corte Suprema de Justicia</t>
  </si>
  <si>
    <t>35.1 Ternas</t>
  </si>
  <si>
    <t>Debe consignarse el listado que incluya las ternas específica sy el proceso de selección seguido para determinarlas</t>
  </si>
  <si>
    <t>35.2 Proceso de selección</t>
  </si>
  <si>
    <t>36. Ternas propuestas para optar a cargo de Magistrados de Cámara de segunda instancia y Jueces</t>
  </si>
  <si>
    <t>36.1 Ternas</t>
  </si>
  <si>
    <t>Debe consignarse el lisado que incluya las ternas específicas y el proceso de selección seguido para determinarlas</t>
  </si>
  <si>
    <t>36.2 Proceso de selección</t>
  </si>
  <si>
    <t>37. Escuela de capacitación Judicial</t>
  </si>
  <si>
    <t>37.1 Programas de capacitaciones</t>
  </si>
  <si>
    <t>Publicar los programas llevados a cabo por la Escuela de Capacitación Judicial, detalle anual de las capacitaciones realizadas y el porcentaje de asistencia a las mismas.</t>
  </si>
  <si>
    <t>37.2 Capacitaciones realizadas</t>
  </si>
  <si>
    <t>37.3 Actualización trimestral (8)</t>
  </si>
  <si>
    <t>Requerimientos adicionales Tribunal Supremo Electoral</t>
  </si>
  <si>
    <t xml:space="preserve">Art. 15 LAIP; y Art 2.6 L2 </t>
  </si>
  <si>
    <t>Se debe publicar los proyectos de agenda de las reuniones de la institución ordenadas de forma cronológica de acuerdo a la sesión a la cual corresponden</t>
  </si>
  <si>
    <t>33. Jurisprudencia</t>
  </si>
  <si>
    <t>33.1 Base de datos con buscador</t>
  </si>
  <si>
    <t>Las resoluciones deberán publicarse por medio de base de datos que permitan utlizar heraamientas de búsqueda y enlaces al texto de las resoluciones</t>
  </si>
  <si>
    <t>33.2 Enlaces al texto</t>
  </si>
  <si>
    <t>34. Calendario electoral</t>
  </si>
  <si>
    <t>34.1 Actualizado</t>
  </si>
  <si>
    <t>Calendario electoral</t>
  </si>
  <si>
    <t>35. Listado de candidatos</t>
  </si>
  <si>
    <t>35.1 Nombre</t>
  </si>
  <si>
    <t>Deberá colocarse una plantila que contenga el nombre completo del candidato, el partido al que pertenece o su condición de candidato independiente y el cargo al cual opta</t>
  </si>
  <si>
    <t>35.2 Partido\independencia</t>
  </si>
  <si>
    <t>35.3 Cargo al que aplica</t>
  </si>
  <si>
    <t>35.4 Plantilla</t>
  </si>
  <si>
    <t>36. Resultado de los escrutinios</t>
  </si>
  <si>
    <t>36.1 Resultado del último escrutinio realizado</t>
  </si>
  <si>
    <t>Informes de eventos electorales, incluyendo costos, resultados y escrutinios</t>
  </si>
  <si>
    <t>37. Juntas electorales</t>
  </si>
  <si>
    <t>37.1 Lista de nombres</t>
  </si>
  <si>
    <t>Se debe detallar su conformación, origen partidario o condición de independientes</t>
  </si>
  <si>
    <t>37.2 Número</t>
  </si>
  <si>
    <t>37.3 Territorio</t>
  </si>
  <si>
    <t>37.4 Conformación</t>
  </si>
  <si>
    <t xml:space="preserve">Requerimientos adicionales Corte de Cuentas de la República </t>
  </si>
  <si>
    <t>32. Informes finales de auditorias</t>
  </si>
  <si>
    <t xml:space="preserve">Art. 16 LAIP y Art. 2.7 L2 </t>
  </si>
  <si>
    <t>32.1 Número correlativo</t>
  </si>
  <si>
    <t>La plantilla deberá contener los informes de auditoría generados, indicando su número correlativo, el ente auditado, fecha, un breve resumen del caso y un enlace que remita al texto del documento</t>
  </si>
  <si>
    <t>32.2 Ente</t>
  </si>
  <si>
    <t>32.3 Fecha</t>
  </si>
  <si>
    <t>32.4 Resumen</t>
  </si>
  <si>
    <t>32.5 Enlace al texto</t>
  </si>
  <si>
    <t>32.6 Actualización trimestral (8)</t>
  </si>
  <si>
    <t>TOTAL</t>
  </si>
  <si>
    <t>Comentarios evaluación</t>
  </si>
  <si>
    <t>Criterio</t>
  </si>
  <si>
    <t>Comentarios actualización</t>
  </si>
  <si>
    <t>Sí cumple</t>
  </si>
  <si>
    <t>N/A</t>
  </si>
  <si>
    <t>Se observa que hay resoluciones del mes de julio que se publicaron hasta octubre 2019. Se hace la observación que la resolución N°99-2018 tiene un error en el portal, en cuanto a que el nombre del archivo menciona que corresponde al 2017, pero el contenido indica lo contrario. Se reconoce que en la metadata de la resolución se coloque el enlace para los anexos correspondientes.</t>
  </si>
  <si>
    <t>El apartado se ha actualizado constantemente</t>
  </si>
  <si>
    <t>Se encuentran las Guías de Archivo 2018 y 2019, Tabla de Plazos y Actas de inexistencia de elminación documental</t>
  </si>
  <si>
    <t>El apartado se ha actualizado semestralmente</t>
  </si>
  <si>
    <t>Es información que no compete a la institución generarla, debido a su organización. Solamente se observa acta de inexistencia para el 2019. No se menciona información para el 2017 y 2018. El apartado está incompleto</t>
  </si>
  <si>
    <t>Incompleto</t>
  </si>
  <si>
    <t>No se observa la fecha en la cual se publicaron las actas de inexistencia del 2019</t>
  </si>
  <si>
    <t xml:space="preserve">Para el 2017 y 2018 solamente se observa un documento. </t>
  </si>
  <si>
    <t xml:space="preserve">Se observa una actualización por año, ya que las realizas en el 2019 son a septiembre y octubre. </t>
  </si>
  <si>
    <t>La información se publica a través de plantilla, que posee fecha de actualización noviembre 2019</t>
  </si>
  <si>
    <t>Solo dos modificaciones presupuestarias del 2019 se publicaron en mayo, el resto en octubre.</t>
  </si>
  <si>
    <t>Se observa actualización a julio 2018, mayo y octubre 2019.</t>
  </si>
  <si>
    <t>Los procesos se presentan hasta marzo 2019. No hay información para el período abril a julio o acta de inexistencia.</t>
  </si>
  <si>
    <t>Desactualizado</t>
  </si>
  <si>
    <t xml:space="preserve">Se ha colocado nota de inexistencia para asesores del período de junio a octubre 2019, pero no se observa fecha en la que fue publicada. Asimismo, se recomienda colocarle "No vigente" a la información consignada y colocar la nota aclaratoria donde sea más visible, ya que divulga información incongruente. </t>
  </si>
  <si>
    <t>Incongruente</t>
  </si>
  <si>
    <t>Se observa actualización a septiembre 2017, julio 2018, octubre 2019.</t>
  </si>
  <si>
    <t>No se observa actualización a enero 2018 y enero 2019</t>
  </si>
  <si>
    <t>Publica la información por medio de plantillas, la mayoría está a octubre 2019, pero hay servicios que poseen fecha mayo 2014 o noviembre 2015.</t>
  </si>
  <si>
    <t>Hay una inconsistencia en los viajes realizados por el funcionario Juan Enrique Domínguez entre el 26 y 29 de noviembre de 2018, ya que se coloca que la misión oficial consistió en una pasantía en la Universidad ISA en República Dominicana; y posee otra misión con la misma fecha, objetivo, pero a Taipei, financiado por el Ministerio de Economía.</t>
  </si>
  <si>
    <t>La información se publica a través de plantilla, que posee fecha de actualización enero y diciembre 2018 y octubre 2019</t>
  </si>
  <si>
    <t xml:space="preserve">Las plantillas no contienen el enlace al texto, pero se encuentra disponible en el portal. </t>
  </si>
  <si>
    <t>No se observa actualización a octubre 2017, enero, abril y julio 2018.</t>
  </si>
  <si>
    <t>Las estadísticas publicadas son las de la UAIP. Las propias de la institución están hasta 2018.</t>
  </si>
  <si>
    <t>No se observa actualización a octubre 2017, enero y abril 2018.</t>
  </si>
  <si>
    <t xml:space="preserve">La última rendición de cuentas publicada es del 2018, pero coloca acta de inexistencia. </t>
  </si>
  <si>
    <t>No se obseva actualización a octubre 2017, enero y abril 2018, y enero 2019</t>
  </si>
  <si>
    <t>No se observa actualización a octubre 2017, enero y abril 2018, enero 2019.</t>
  </si>
  <si>
    <t>Se coloca toda la información. Se ha publicado acta de inexistencia a mayo 2019, pero no se observa la fecha en la cual fue subida al portal.</t>
  </si>
  <si>
    <t>Se coloca toda la información. Se ha publicado acta de inexistencia de informes de ejecución a diciembre 2018, enero y octubre 2019, pero no se observa la fecha en la cual fue subida al portal.</t>
  </si>
  <si>
    <t>No se observa actualización a octubre 2017 y enero 2018</t>
  </si>
  <si>
    <t>No se observa actualización a enero y abril 2018, enero y abril 2019</t>
  </si>
  <si>
    <t xml:space="preserve">Se observa que la información de las contrataciones no se publica constantemente, ya que en algunos casos ha tomado hasta 5 meses poner a disposición la información en el portal. </t>
  </si>
  <si>
    <t>No se observa actualización a octubre 2017, enero, y abril 2018, y a enero 2019.</t>
  </si>
  <si>
    <t>COMENTARIOS OIR MAG 3 Y 4 FEB 2020</t>
  </si>
  <si>
    <t>La estructura organizativa es la misma para los 2 períodos (2018 y 2919) y para todos los trimestres de esos años, se consideró repetitivo subirlo, ademas cuando se enviaron estos lineamientos en septiembre de 2019, el plazo fue muy corto para cumplir con todos los estándares del 2017 al 2019, si tomamos en cuenta que se agregaron otros elementos diferentes a los lineamientos del año 2016</t>
  </si>
  <si>
    <r>
      <rPr>
        <b/>
        <u/>
        <sz val="10"/>
        <color theme="1"/>
        <rFont val="Calibri"/>
        <family val="2"/>
        <scheme val="minor"/>
      </rPr>
      <t>IMPORTANTE:</t>
    </r>
    <r>
      <rPr>
        <sz val="10"/>
        <color theme="1"/>
        <rFont val="Calibri"/>
        <family val="2"/>
        <scheme val="minor"/>
      </rPr>
      <t xml:space="preserve"> </t>
    </r>
    <r>
      <rPr>
        <b/>
        <sz val="10"/>
        <color theme="1"/>
        <rFont val="Calibri"/>
        <family val="2"/>
        <scheme val="minor"/>
      </rPr>
      <t xml:space="preserve">si se subio ACTA DE INEXISTENCIA </t>
    </r>
    <r>
      <rPr>
        <sz val="10"/>
        <color theme="1"/>
        <rFont val="Calibri"/>
        <family val="2"/>
        <scheme val="minor"/>
      </rPr>
      <t xml:space="preserve">de los procesos de selección de abril a julio de 2019, lo cual puede verificarse en el siguiente Link electrónico del PORTAL: </t>
    </r>
    <r>
      <rPr>
        <sz val="10"/>
        <color rgb="FF000066"/>
        <rFont val="Calibri"/>
        <family val="2"/>
        <scheme val="minor"/>
      </rPr>
      <t>https://www.transparencia.gob.sv/institutions/mag/selections</t>
    </r>
  </si>
  <si>
    <t>¿Si se cumple en este estandar porque no se adjudica el 0.4  a la actualización?</t>
  </si>
  <si>
    <t>En los meses de enero no hay información que reportar porque se esta consolidando el plan del año en curso y finalizando los informes del año anterior</t>
  </si>
  <si>
    <r>
      <t>Se publica la normativa principal.</t>
    </r>
    <r>
      <rPr>
        <u/>
        <sz val="11"/>
        <rFont val="Calibri"/>
        <family val="2"/>
        <scheme val="minor"/>
      </rPr>
      <t xml:space="preserve"> No se ha colocado el Manual de organización de la Unidad Ambiental y la Unidad de Género,</t>
    </r>
    <r>
      <rPr>
        <sz val="11"/>
        <rFont val="Calibri"/>
        <family val="2"/>
        <scheme val="minor"/>
      </rPr>
      <t xml:space="preserve"> o nota aclaratoria del por qué no se publica la normativa de dichas unidades. No todas las unidades poseen manuales de procedimientos y tampoco se indica la razón del por qué no se publican. </t>
    </r>
  </si>
  <si>
    <t>Se han publicado los documentos existentes, aprobados y vigentes de procedimientos o manuales aprobados de las unidades administrativas. La aprobación de nuevos se debe a procedimientos internos que se escapan del control de las OIR, y que obedecen a la gestión interna y a otras normativas como las NTCI de la CCR, hay notas aclaratorias al  respecto ver el siguiente enlace: http://bit.ly/396KoCH</t>
  </si>
  <si>
    <r>
      <t xml:space="preserve">No se encuentra la información sobre la </t>
    </r>
    <r>
      <rPr>
        <u/>
        <sz val="11"/>
        <rFont val="Calibri"/>
        <family val="2"/>
        <scheme val="minor"/>
      </rPr>
      <t>Directora de Desarrollo de la Pesca y Acuícultura y Director General de Ganadería</t>
    </r>
    <r>
      <rPr>
        <sz val="11"/>
        <rFont val="Calibri"/>
        <family val="2"/>
        <scheme val="minor"/>
      </rPr>
      <t xml:space="preserve">, ya que los que desplega el portal aparecen como "No vigente". </t>
    </r>
  </si>
  <si>
    <t>No se publicó la información de los 2 funcionarios en mención y en el período de evaluación, porque no se entregó ese dato a la OIR, por estar en la fase de oficialización. No comparto que se reste todo el punto por 2 funcionarios que no aparezcan, de un total de 69 publicados en ese momento. Además este estandar debe revisarse se presta a confusión por el diseño que tiene el sistema y la administración del portal</t>
  </si>
  <si>
    <r>
      <t xml:space="preserve">El Manual de Procedimientos de Selección </t>
    </r>
    <r>
      <rPr>
        <b/>
        <sz val="10"/>
        <color theme="1"/>
        <rFont val="Calibri"/>
        <family val="2"/>
        <scheme val="minor"/>
      </rPr>
      <t>es el existente y vigente</t>
    </r>
    <r>
      <rPr>
        <sz val="10"/>
        <color theme="1"/>
        <rFont val="Calibri"/>
        <family val="2"/>
        <scheme val="minor"/>
      </rPr>
      <t xml:space="preserve">, como se subirá otro si ese es </t>
    </r>
    <r>
      <rPr>
        <b/>
        <sz val="10"/>
        <color theme="1"/>
        <rFont val="Calibri"/>
        <family val="2"/>
        <scheme val="minor"/>
      </rPr>
      <t>el oficial y actual</t>
    </r>
    <r>
      <rPr>
        <sz val="10"/>
        <color theme="1"/>
        <rFont val="Calibri"/>
        <family val="2"/>
        <scheme val="minor"/>
      </rPr>
      <t xml:space="preserve"> a la fecha. Apreciaré se sumen los 7 puntos al estandar</t>
    </r>
  </si>
  <si>
    <r>
      <t>Se subieron las actualizaciones cuando hubo modificaciones al presupuesto, por ello no se observan en esos períodos.</t>
    </r>
    <r>
      <rPr>
        <b/>
        <u/>
        <sz val="10"/>
        <color theme="1"/>
        <rFont val="Calibri"/>
        <family val="2"/>
        <scheme val="minor"/>
      </rPr>
      <t xml:space="preserve"> El Administrador del Portal no admite más de 3 notas aclaratorias</t>
    </r>
    <r>
      <rPr>
        <sz val="10"/>
        <color theme="1"/>
        <rFont val="Calibri"/>
        <family val="2"/>
        <scheme val="minor"/>
      </rPr>
      <t>, que son las que mínimamente se podrían estar subiendo en algunos estandares donde no se reporta información en los trimestres</t>
    </r>
  </si>
  <si>
    <r>
      <t xml:space="preserve">La nota de inexistencia de nuevos asesores </t>
    </r>
    <r>
      <rPr>
        <u/>
        <sz val="10"/>
        <color theme="1"/>
        <rFont val="Calibri"/>
        <family val="2"/>
        <scheme val="minor"/>
      </rPr>
      <t>si tiene fecha,</t>
    </r>
    <r>
      <rPr>
        <sz val="10"/>
        <color theme="1"/>
        <rFont val="Calibri"/>
        <family val="2"/>
        <scheme val="minor"/>
      </rPr>
      <t xml:space="preserve"> de </t>
    </r>
    <r>
      <rPr>
        <b/>
        <sz val="10"/>
        <color theme="1"/>
        <rFont val="Calibri"/>
        <family val="2"/>
        <scheme val="minor"/>
      </rPr>
      <t>7 de octubre de 2019</t>
    </r>
    <r>
      <rPr>
        <sz val="10"/>
        <color theme="1"/>
        <rFont val="Calibri"/>
        <family val="2"/>
        <scheme val="minor"/>
      </rPr>
      <t>, lo pueden verificar nuevamente, además las fechas las da el sistema no los Oficiales, entonces es un error del sistema. Y el asesor que fungió hasta junio de 2019 esta como no vigente. No veo la incongruencia. No estoy de acuerdo en que se reste todo el punto a este estandar, por favor sumarlo porque se cumplió debidamente.</t>
    </r>
  </si>
  <si>
    <r>
      <t xml:space="preserve">Los servicios de la </t>
    </r>
    <r>
      <rPr>
        <u/>
        <sz val="11"/>
        <rFont val="Calibri"/>
        <family val="2"/>
        <scheme val="minor"/>
      </rPr>
      <t>División de Zootecnia y Agrostología están desactualizados desde 2015</t>
    </r>
    <r>
      <rPr>
        <sz val="11"/>
        <rFont val="Calibri"/>
        <family val="2"/>
        <scheme val="minor"/>
      </rPr>
      <t xml:space="preserve">. Las </t>
    </r>
    <r>
      <rPr>
        <u/>
        <sz val="11"/>
        <rFont val="Calibri"/>
        <family val="2"/>
        <scheme val="minor"/>
      </rPr>
      <t>licencias de pesca</t>
    </r>
    <r>
      <rPr>
        <sz val="11"/>
        <rFont val="Calibri"/>
        <family val="2"/>
        <scheme val="minor"/>
      </rPr>
      <t xml:space="preserve"> están desactualizadas desde mayo 2014.</t>
    </r>
  </si>
  <si>
    <t>Los servicios no se han modificado son los mismos servicios, soy de la opinión que restar todo el punto por 5 servicios que no se actualizaron de 186 publicados, no debría ser procedente</t>
  </si>
  <si>
    <r>
      <t xml:space="preserve">Hay </t>
    </r>
    <r>
      <rPr>
        <b/>
        <sz val="11"/>
        <rFont val="Calibri"/>
        <family val="2"/>
        <scheme val="minor"/>
      </rPr>
      <t>apartados desactualizados a enero y diciembre 2018, como el sistema de riego, Microbus tipo coaster  N2197, Tractor Caterpillar D4K, Tractor agrícola John Deere, entre otros.</t>
    </r>
    <r>
      <rPr>
        <sz val="11"/>
        <rFont val="Calibri"/>
        <family val="2"/>
        <scheme val="minor"/>
      </rPr>
      <t xml:space="preserve"> El bien </t>
    </r>
    <r>
      <rPr>
        <b/>
        <sz val="11"/>
        <rFont val="Calibri"/>
        <family val="2"/>
        <scheme val="minor"/>
      </rPr>
      <t>Bobcat Minicargador posee el documento de adquisición de un Microbús tipo coaster.</t>
    </r>
    <r>
      <rPr>
        <sz val="11"/>
        <rFont val="Calibri"/>
        <family val="2"/>
        <scheme val="minor"/>
      </rPr>
      <t xml:space="preserve"> El apartado está desactualizado. El </t>
    </r>
    <r>
      <rPr>
        <b/>
        <sz val="11"/>
        <rFont val="Calibri"/>
        <family val="2"/>
        <scheme val="minor"/>
      </rPr>
      <t>documento de compra del vehículo P324195</t>
    </r>
    <r>
      <rPr>
        <sz val="11"/>
        <rFont val="Calibri"/>
        <family val="2"/>
        <scheme val="minor"/>
      </rPr>
      <t xml:space="preserve"> contiene visibles los datos personales de los contratantes. </t>
    </r>
  </si>
  <si>
    <r>
      <t xml:space="preserve">Esta oficina subio activos en el año 2018, hasta julio existian 95 registros, lamentablemente no se observan en el portal, es probable que cuando el Portal y el sistema emigró de CAPRES al IAIP se perdiera esta información. Tengo evidencia impresade que si existian documentos publicados del año 2018 ver anexo 1. </t>
    </r>
    <r>
      <rPr>
        <b/>
        <sz val="11"/>
        <color theme="1"/>
        <rFont val="Calibri"/>
        <family val="2"/>
        <scheme val="minor"/>
      </rPr>
      <t>Y en cuanto a los documentos de adquisición del Bobcat, es la misma acta que sirvió para la adquisición de otros bienes, por favor revisar</t>
    </r>
    <r>
      <rPr>
        <sz val="11"/>
        <color theme="1"/>
        <rFont val="Calibri"/>
        <family val="2"/>
        <scheme val="minor"/>
      </rPr>
      <t>. En el caso del vehículo P3224195 el erro fue subsanado pueden verificar en el siguiente enlace: http://bit.ly/2tsuCmw</t>
    </r>
  </si>
  <si>
    <t>No se reportaron obras en esos períodos</t>
  </si>
  <si>
    <r>
      <t xml:space="preserve">La carta dice </t>
    </r>
    <r>
      <rPr>
        <b/>
        <sz val="11"/>
        <color theme="1"/>
        <rFont val="Calibri"/>
        <family val="2"/>
        <scheme val="minor"/>
      </rPr>
      <t>3 de mayo de 2019</t>
    </r>
    <r>
      <rPr>
        <sz val="11"/>
        <color theme="1"/>
        <rFont val="Calibri"/>
        <family val="2"/>
        <scheme val="minor"/>
      </rPr>
      <t xml:space="preserve"> aparece la fecha, y las fechas se colocan automáticamente en el portal por el sistema, por tanto es un error del sistema. Y los períodos en los que no aparecen subsidios es porque es INEXISTENTE no se puede saturar de cartas de inexistencia en todos los trimestres, además el sistema no lo permite</t>
    </r>
  </si>
  <si>
    <t>Las fechas las coloca el sistema, es un error del sistema. Y en los períodos de octubre de 2017 y enero de 2018 no se reportaron recursos</t>
  </si>
  <si>
    <r>
      <t xml:space="preserve">Se corrigió el error, pero soy de la opinión que no es justificable restar el punto completo, a un estandar que se actualiza todos los meses, lo cual se puede evidenciar. La corrección del error involuntario de </t>
    </r>
    <r>
      <rPr>
        <b/>
        <sz val="11"/>
        <color theme="1"/>
        <rFont val="Calibri"/>
        <family val="2"/>
        <scheme val="minor"/>
      </rPr>
      <t>1014 registros y/o viajes publicados desde el 2015</t>
    </r>
    <r>
      <rPr>
        <sz val="11"/>
        <color theme="1"/>
        <rFont val="Calibri"/>
        <family val="2"/>
        <scheme val="minor"/>
      </rPr>
      <t xml:space="preserve"> se le reste el valor.</t>
    </r>
  </si>
  <si>
    <t>Hay información a octubre de 2017, y de abril de 2018, y en enero no se reportan compras por favor revisar.</t>
  </si>
  <si>
    <t>No se reportaron permisos en ese período no habia nada que reportar</t>
  </si>
  <si>
    <t>Si existe información de abril 2018 por favor revisar y en octubre 2017 y enero 2019, no hay datos que reportar</t>
  </si>
  <si>
    <r>
      <rPr>
        <b/>
        <sz val="10"/>
        <color theme="1"/>
        <rFont val="Calibri"/>
        <family val="2"/>
        <scheme val="minor"/>
      </rPr>
      <t xml:space="preserve">ACLARACION IMPORTANTE: </t>
    </r>
    <r>
      <rPr>
        <sz val="10"/>
        <color theme="1"/>
        <rFont val="Calibri"/>
        <family val="2"/>
        <scheme val="minor"/>
      </rPr>
      <t>Las actas de inexistencias son del 2019, por favor revisar; en 2018 en el estándar de Mecanismos de Participación Ciudadana se subió carta de inexistencia por el tema de Participación Ciudadana en general, de otros mecanismos de participación, porque hay un estándar sólo de Rendición de Cuentas, revisar y calificar nuevamente.</t>
    </r>
  </si>
  <si>
    <t>Hay estadísticas del año 2017, 2018 y 2019 institucionales, no por trimestre, pero si existen estan publicadas, es justificable que se de el punto.</t>
  </si>
  <si>
    <t>Si hay información de octubre de 2017 pero se suben cuando las reportan las unidades administrativas; del resto de períodos no existen, no se reportan</t>
  </si>
  <si>
    <t>Se subieron cartas de inexistencia en cada año, pero el sistema no las refleja todas lo cual puede verificarse en la captura de pantalla que adjunto (ANEXO 2) es error del sistema. Además entiendo que en este caso cuando no es competencia de la institución la actualización es anual</t>
  </si>
  <si>
    <t>El error sobre la solicitud N° 99-2018 fue corregida, puede verificarse en el siguiente Link: http://bit.ly/37Z6Uxl, asi mismo en este estándar la OIR hace el esfuerzo de subir al portal las resoluciones diariamente, considero que debería calificarse todo el punto. No comprendo porque en enlace al texto no tengo los 3 puntos si en todas las resoluciones (en las plantillas les coloco el link o dirección electrónica donde podrán encontrar la resolución en versión pública y sus anexos si los tiene). Por favor valorar nuevamente esta calificación</t>
  </si>
  <si>
    <t>Publicación de información oficiosa OIR MAG 2017-2019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</si>
</sst>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5">
    <font>
      <sz val="11"/>
      <color theme="1"/>
      <name val="Calibri"/>
      <family val="2"/>
      <scheme val="minor"/>
    </font>
    <font>
      <sz val="10"/>
      <color rgb="FF000000"/>
      <name val="Calibri"/>
      <family val="2"/>
    </font>
    <font>
      <b/>
      <sz val="10"/>
      <color rgb="FFFFFFFF"/>
      <name val="Calibri"/>
      <family val="2"/>
    </font>
    <font>
      <sz val="10"/>
      <color rgb="FFFFFFFF"/>
      <name val="Calibri"/>
      <family val="2"/>
      <scheme val="minor"/>
    </font>
    <font>
      <sz val="10"/>
      <color rgb="FF000000"/>
      <name val="Calibri"/>
      <family val="2"/>
      <scheme val="minor"/>
    </font>
    <font>
      <sz val="11"/>
      <color rgb="FF000000"/>
      <name val="Calibri"/>
      <family val="2"/>
      <scheme val="minor"/>
    </font>
    <font>
      <sz val="8"/>
      <name val="Calibri"/>
      <family val="2"/>
      <scheme val="minor"/>
    </font>
    <font>
      <sz val="10"/>
      <color theme="1"/>
      <name val="Calibri"/>
      <family val="2"/>
      <scheme val="minor"/>
    </font>
    <font>
      <sz val="9"/>
      <color rgb="FFFFFFFF"/>
      <name val="Calibri"/>
      <family val="2"/>
      <scheme val="minor"/>
    </font>
    <font>
      <sz val="10"/>
      <color theme="1"/>
      <name val="Calibri  "/>
    </font>
    <font>
      <b/>
      <sz val="10"/>
      <name val="Calibri"/>
      <family val="2"/>
    </font>
    <font>
      <b/>
      <sz val="9"/>
      <name val="Calibri"/>
      <family val="2"/>
    </font>
    <font>
      <b/>
      <sz val="14"/>
      <name val="Calibri"/>
      <family val="2"/>
    </font>
    <font>
      <sz val="14"/>
      <name val="Calibri"/>
      <family val="2"/>
      <scheme val="minor"/>
    </font>
    <font>
      <sz val="11"/>
      <name val="Calibri"/>
      <family val="2"/>
      <scheme val="minor"/>
    </font>
    <font>
      <b/>
      <sz val="9"/>
      <name val="Calibri"/>
      <family val="2"/>
      <scheme val="minor"/>
    </font>
    <font>
      <sz val="10"/>
      <name val="Calibri"/>
      <family val="2"/>
    </font>
    <font>
      <b/>
      <sz val="11"/>
      <color rgb="FFC00000"/>
      <name val="Calibri"/>
      <family val="2"/>
      <scheme val="minor"/>
    </font>
    <font>
      <b/>
      <sz val="10"/>
      <color theme="1"/>
      <name val="Calibri"/>
      <family val="2"/>
      <scheme val="minor"/>
    </font>
    <font>
      <sz val="10"/>
      <color rgb="FF000066"/>
      <name val="Calibri"/>
      <family val="2"/>
      <scheme val="minor"/>
    </font>
    <font>
      <b/>
      <u/>
      <sz val="10"/>
      <color theme="1"/>
      <name val="Calibri"/>
      <family val="2"/>
      <scheme val="minor"/>
    </font>
    <font>
      <u/>
      <sz val="11"/>
      <name val="Calibri"/>
      <family val="2"/>
      <scheme val="minor"/>
    </font>
    <font>
      <u/>
      <sz val="10"/>
      <color theme="1"/>
      <name val="Calibri"/>
      <family val="2"/>
      <scheme val="minor"/>
    </font>
    <font>
      <b/>
      <sz val="11"/>
      <color theme="1"/>
      <name val="Calibri"/>
      <family val="2"/>
      <scheme val="minor"/>
    </font>
    <font>
      <b/>
      <sz val="11"/>
      <name val="Calibri"/>
      <family val="2"/>
      <scheme val="minor"/>
    </font>
  </fonts>
  <fills count="19">
    <fill>
      <patternFill patternType="none"/>
    </fill>
    <fill>
      <patternFill patternType="gray125"/>
    </fill>
    <fill>
      <patternFill patternType="solid">
        <fgColor theme="4" tint="0.39997558519241921"/>
        <bgColor indexed="64"/>
      </patternFill>
    </fill>
    <fill>
      <patternFill patternType="solid">
        <fgColor rgb="FF9BC2E6"/>
        <bgColor rgb="FF000000"/>
      </patternFill>
    </fill>
    <fill>
      <patternFill patternType="solid">
        <fgColor rgb="FF2F75B5"/>
        <bgColor rgb="FF000000"/>
      </patternFill>
    </fill>
    <fill>
      <patternFill patternType="solid">
        <fgColor rgb="FF00B0F0"/>
        <bgColor rgb="FF000000"/>
      </patternFill>
    </fill>
    <fill>
      <patternFill patternType="solid">
        <fgColor rgb="FF1F4E79"/>
        <bgColor indexed="64"/>
      </patternFill>
    </fill>
    <fill>
      <patternFill patternType="solid">
        <fgColor rgb="FFFFFFFF"/>
        <bgColor indexed="64"/>
      </patternFill>
    </fill>
    <fill>
      <patternFill patternType="solid">
        <fgColor rgb="FF9BC2E6"/>
        <bgColor indexed="64"/>
      </patternFill>
    </fill>
    <fill>
      <patternFill patternType="solid">
        <fgColor theme="9" tint="0.79998168889431442"/>
        <bgColor rgb="FF000000"/>
      </patternFill>
    </fill>
    <fill>
      <patternFill patternType="solid">
        <fgColor theme="4" tint="0.79998168889431442"/>
        <bgColor rgb="FF000000"/>
      </patternFill>
    </fill>
    <fill>
      <patternFill patternType="solid">
        <fgColor theme="4" tint="0.59999389629810485"/>
        <bgColor rgb="FF000000"/>
      </patternFill>
    </fill>
    <fill>
      <patternFill patternType="solid">
        <fgColor theme="6" tint="0.79998168889431442"/>
        <bgColor rgb="FF000000"/>
      </patternFill>
    </fill>
    <fill>
      <patternFill patternType="solid">
        <fgColor theme="6" tint="0.79998168889431442"/>
        <bgColor indexed="64"/>
      </patternFill>
    </fill>
    <fill>
      <patternFill patternType="solid">
        <fgColor theme="2"/>
        <bgColor rgb="FF000000"/>
      </patternFill>
    </fill>
    <fill>
      <patternFill patternType="solid">
        <fgColor theme="2"/>
        <bgColor indexed="64"/>
      </patternFill>
    </fill>
    <fill>
      <patternFill patternType="solid">
        <fgColor theme="0"/>
        <bgColor rgb="FF000000"/>
      </patternFill>
    </fill>
    <fill>
      <patternFill patternType="solid">
        <fgColor theme="0"/>
        <bgColor indexed="64"/>
      </patternFill>
    </fill>
    <fill>
      <patternFill patternType="solid">
        <fgColor rgb="FFFFFF99"/>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medium">
        <color indexed="64"/>
      </right>
      <top/>
      <bottom/>
      <diagonal/>
    </border>
    <border>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medium">
        <color indexed="64"/>
      </left>
      <right style="medium">
        <color indexed="64"/>
      </right>
      <top/>
      <bottom style="medium">
        <color rgb="FF000000"/>
      </bottom>
      <diagonal/>
    </border>
    <border>
      <left style="medium">
        <color indexed="64"/>
      </left>
      <right/>
      <top/>
      <bottom/>
      <diagonal/>
    </border>
    <border>
      <left style="medium">
        <color indexed="64"/>
      </left>
      <right style="medium">
        <color indexed="64"/>
      </right>
      <top style="medium">
        <color rgb="FF000000"/>
      </top>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1">
    <xf numFmtId="0" fontId="0" fillId="0" borderId="0"/>
  </cellStyleXfs>
  <cellXfs count="260">
    <xf numFmtId="0" fontId="0" fillId="0" borderId="0" xfId="0"/>
    <xf numFmtId="0" fontId="0" fillId="0" borderId="0" xfId="0" applyAlignment="1">
      <alignment horizontal="center" vertical="center"/>
    </xf>
    <xf numFmtId="0" fontId="0" fillId="0" borderId="0" xfId="0" applyAlignment="1">
      <alignment wrapText="1"/>
    </xf>
    <xf numFmtId="0" fontId="3" fillId="6" borderId="10" xfId="0" applyFont="1" applyFill="1" applyBorder="1" applyAlignment="1">
      <alignment horizontal="center" vertical="center"/>
    </xf>
    <xf numFmtId="0" fontId="3" fillId="6" borderId="10" xfId="0" applyFont="1" applyFill="1" applyBorder="1" applyAlignment="1">
      <alignment horizontal="center" vertical="center" wrapText="1"/>
    </xf>
    <xf numFmtId="0" fontId="3" fillId="6" borderId="9" xfId="0" applyFont="1" applyFill="1" applyBorder="1" applyAlignment="1">
      <alignment horizontal="center" vertical="center" wrapText="1"/>
    </xf>
    <xf numFmtId="0" fontId="0" fillId="0" borderId="0" xfId="0" applyAlignment="1">
      <alignment horizontal="left" wrapText="1"/>
    </xf>
    <xf numFmtId="0" fontId="3" fillId="6" borderId="14" xfId="0" applyFont="1" applyFill="1" applyBorder="1" applyAlignment="1">
      <alignment horizontal="center" vertical="center"/>
    </xf>
    <xf numFmtId="0" fontId="0" fillId="0" borderId="1" xfId="0" applyBorder="1" applyAlignment="1">
      <alignment horizontal="center" vertical="center"/>
    </xf>
    <xf numFmtId="0" fontId="3" fillId="6" borderId="7" xfId="0" applyFont="1" applyFill="1" applyBorder="1" applyAlignment="1">
      <alignment horizontal="center" vertical="center" wrapText="1"/>
    </xf>
    <xf numFmtId="0" fontId="7" fillId="0" borderId="1" xfId="0" applyFont="1" applyBorder="1" applyAlignment="1">
      <alignment horizontal="center" vertical="center"/>
    </xf>
    <xf numFmtId="0" fontId="7" fillId="2" borderId="1" xfId="0" applyFont="1" applyFill="1" applyBorder="1" applyAlignment="1">
      <alignment wrapText="1"/>
    </xf>
    <xf numFmtId="0" fontId="7" fillId="2" borderId="1" xfId="0" applyFont="1" applyFill="1" applyBorder="1" applyAlignment="1">
      <alignment horizontal="center" wrapText="1"/>
    </xf>
    <xf numFmtId="0" fontId="4" fillId="7" borderId="1" xfId="0" applyFont="1" applyFill="1" applyBorder="1" applyAlignment="1">
      <alignment horizontal="center" vertical="center"/>
    </xf>
    <xf numFmtId="0" fontId="4" fillId="8"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2" fillId="5" borderId="3" xfId="0" applyFont="1" applyFill="1" applyBorder="1" applyAlignment="1">
      <alignment horizontal="center" vertical="center" wrapText="1"/>
    </xf>
    <xf numFmtId="0" fontId="3" fillId="6" borderId="14" xfId="0" applyFont="1" applyFill="1" applyBorder="1" applyAlignment="1">
      <alignment horizontal="center" vertical="center" wrapText="1"/>
    </xf>
    <xf numFmtId="0" fontId="3" fillId="6" borderId="16" xfId="0" applyFont="1" applyFill="1" applyBorder="1" applyAlignment="1">
      <alignment horizontal="center" vertical="center" wrapText="1"/>
    </xf>
    <xf numFmtId="0" fontId="4" fillId="8" borderId="17" xfId="0" applyFont="1" applyFill="1" applyBorder="1" applyAlignment="1">
      <alignment horizontal="center" vertical="center" wrapText="1"/>
    </xf>
    <xf numFmtId="0" fontId="9" fillId="2" borderId="17" xfId="0" applyFont="1" applyFill="1" applyBorder="1" applyAlignment="1">
      <alignment horizontal="center" wrapText="1"/>
    </xf>
    <xf numFmtId="0" fontId="5" fillId="0" borderId="17" xfId="0" applyFont="1" applyBorder="1" applyAlignment="1">
      <alignment horizontal="center" vertical="center"/>
    </xf>
    <xf numFmtId="0" fontId="5" fillId="0" borderId="18" xfId="0" applyFont="1" applyBorder="1" applyAlignment="1">
      <alignment horizontal="center" vertical="center"/>
    </xf>
    <xf numFmtId="0" fontId="5" fillId="0" borderId="1" xfId="0" applyFont="1" applyBorder="1" applyAlignment="1">
      <alignment horizontal="center" vertical="center"/>
    </xf>
    <xf numFmtId="0" fontId="7" fillId="2" borderId="25" xfId="0" applyFont="1" applyFill="1" applyBorder="1" applyAlignment="1">
      <alignment horizontal="center" vertical="center" wrapText="1"/>
    </xf>
    <xf numFmtId="0" fontId="7" fillId="2" borderId="25" xfId="0" applyFont="1" applyFill="1" applyBorder="1" applyAlignment="1">
      <alignment wrapText="1"/>
    </xf>
    <xf numFmtId="0" fontId="0" fillId="0" borderId="25" xfId="0" applyBorder="1" applyAlignment="1">
      <alignment horizontal="center" vertical="center"/>
    </xf>
    <xf numFmtId="0" fontId="3" fillId="6" borderId="6"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5" fillId="2" borderId="6" xfId="0" applyFont="1" applyFill="1" applyBorder="1" applyAlignment="1">
      <alignment horizontal="center" vertical="center"/>
    </xf>
    <xf numFmtId="0" fontId="4" fillId="0" borderId="6" xfId="0" applyFont="1" applyBorder="1" applyAlignment="1">
      <alignment horizontal="center" vertical="center" wrapText="1"/>
    </xf>
    <xf numFmtId="0" fontId="5" fillId="0" borderId="6" xfId="0" applyFont="1" applyBorder="1" applyAlignment="1">
      <alignment horizontal="center" vertical="center"/>
    </xf>
    <xf numFmtId="0" fontId="4" fillId="0" borderId="9" xfId="0" applyFont="1" applyBorder="1" applyAlignment="1">
      <alignment horizontal="center" vertical="center" wrapText="1"/>
    </xf>
    <xf numFmtId="0" fontId="0" fillId="0" borderId="0" xfId="0" applyAlignment="1">
      <alignment horizontal="center" wrapText="1"/>
    </xf>
    <xf numFmtId="0" fontId="0" fillId="0" borderId="0" xfId="0" applyAlignment="1">
      <alignment horizontal="center"/>
    </xf>
    <xf numFmtId="0" fontId="3" fillId="6" borderId="27" xfId="0" applyFont="1" applyFill="1" applyBorder="1" applyAlignment="1">
      <alignment vertical="center" wrapText="1"/>
    </xf>
    <xf numFmtId="0" fontId="3" fillId="6" borderId="26" xfId="0" applyFont="1" applyFill="1" applyBorder="1" applyAlignment="1">
      <alignment vertical="center" wrapText="1"/>
    </xf>
    <xf numFmtId="0" fontId="4" fillId="0" borderId="4" xfId="0" applyFont="1" applyBorder="1" applyAlignment="1">
      <alignment horizontal="center" vertical="center" wrapText="1"/>
    </xf>
    <xf numFmtId="0" fontId="4" fillId="2" borderId="4"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7" fillId="0" borderId="9" xfId="0" applyFont="1" applyBorder="1" applyAlignment="1">
      <alignment wrapText="1"/>
    </xf>
    <xf numFmtId="0" fontId="5" fillId="2" borderId="9" xfId="0" applyFont="1" applyFill="1" applyBorder="1" applyAlignment="1">
      <alignment horizontal="center" vertical="center"/>
    </xf>
    <xf numFmtId="0" fontId="4" fillId="0" borderId="6"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13" fillId="0" borderId="0" xfId="0" applyFont="1"/>
    <xf numFmtId="0" fontId="13" fillId="0" borderId="0" xfId="0" applyFont="1" applyBorder="1"/>
    <xf numFmtId="0" fontId="14" fillId="0" borderId="0" xfId="0" applyFont="1" applyAlignment="1">
      <alignment wrapText="1"/>
    </xf>
    <xf numFmtId="0" fontId="14" fillId="2" borderId="1" xfId="0" applyFont="1" applyFill="1" applyBorder="1" applyAlignment="1">
      <alignment horizontal="center" vertical="center" wrapText="1"/>
    </xf>
    <xf numFmtId="0" fontId="14" fillId="0" borderId="1" xfId="0" applyFont="1" applyBorder="1" applyAlignment="1">
      <alignment horizontal="left" vertical="center" wrapText="1"/>
    </xf>
    <xf numFmtId="0" fontId="14"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left" wrapText="1"/>
    </xf>
    <xf numFmtId="0" fontId="14" fillId="0" borderId="1" xfId="0" applyFont="1" applyFill="1" applyBorder="1"/>
    <xf numFmtId="0" fontId="14" fillId="0" borderId="1" xfId="0" applyFont="1" applyFill="1" applyBorder="1" applyAlignment="1">
      <alignment wrapText="1"/>
    </xf>
    <xf numFmtId="0" fontId="16" fillId="4" borderId="3" xfId="0" applyFont="1" applyFill="1" applyBorder="1" applyAlignment="1" applyProtection="1">
      <alignment vertical="center" wrapText="1"/>
    </xf>
    <xf numFmtId="0" fontId="16" fillId="4" borderId="8" xfId="0" applyFont="1" applyFill="1" applyBorder="1" applyAlignment="1" applyProtection="1">
      <alignment vertical="center" wrapText="1"/>
    </xf>
    <xf numFmtId="0" fontId="10" fillId="10" borderId="11" xfId="0" applyFont="1" applyFill="1" applyBorder="1" applyAlignment="1" applyProtection="1">
      <alignment horizontal="center" vertical="center" wrapText="1"/>
    </xf>
    <xf numFmtId="0" fontId="16" fillId="4" borderId="1" xfId="0" applyFont="1" applyFill="1" applyBorder="1" applyAlignment="1" applyProtection="1">
      <alignment horizontal="center" vertical="center" wrapText="1"/>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16" fillId="12" borderId="1" xfId="0" applyFont="1" applyFill="1" applyBorder="1" applyAlignment="1" applyProtection="1">
      <alignment horizontal="center" vertical="center" wrapText="1"/>
    </xf>
    <xf numFmtId="0" fontId="16" fillId="12" borderId="1" xfId="0" applyFont="1" applyFill="1" applyBorder="1" applyAlignment="1" applyProtection="1">
      <alignment horizontal="left" vertical="center" wrapText="1"/>
    </xf>
    <xf numFmtId="0" fontId="14" fillId="13" borderId="3" xfId="0" applyFont="1" applyFill="1" applyBorder="1" applyAlignment="1">
      <alignment horizontal="center" vertical="center"/>
    </xf>
    <xf numFmtId="0" fontId="14" fillId="13" borderId="1" xfId="0" applyFont="1" applyFill="1" applyBorder="1" applyAlignment="1">
      <alignment horizontal="center" vertical="center"/>
    </xf>
    <xf numFmtId="0" fontId="16" fillId="12" borderId="3" xfId="0" applyFont="1" applyFill="1" applyBorder="1" applyAlignment="1" applyProtection="1">
      <alignment horizontal="left" vertical="center" wrapText="1"/>
    </xf>
    <xf numFmtId="0" fontId="16" fillId="14" borderId="1" xfId="0" applyFont="1" applyFill="1" applyBorder="1" applyAlignment="1" applyProtection="1">
      <alignment horizontal="center" vertical="center" wrapText="1"/>
    </xf>
    <xf numFmtId="0" fontId="14" fillId="15" borderId="3" xfId="0" applyFont="1" applyFill="1" applyBorder="1" applyAlignment="1">
      <alignment horizontal="center" vertical="center"/>
    </xf>
    <xf numFmtId="0" fontId="14" fillId="15" borderId="1" xfId="0" applyFont="1" applyFill="1" applyBorder="1" applyAlignment="1">
      <alignment horizontal="center" vertical="center"/>
    </xf>
    <xf numFmtId="0" fontId="16" fillId="14" borderId="8" xfId="0" applyFont="1" applyFill="1" applyBorder="1" applyAlignment="1" applyProtection="1">
      <alignment horizontal="left" vertical="center" wrapText="1"/>
    </xf>
    <xf numFmtId="0" fontId="16" fillId="14" borderId="1" xfId="0" applyFont="1" applyFill="1" applyBorder="1" applyAlignment="1" applyProtection="1">
      <alignment horizontal="left" vertical="center" wrapText="1"/>
    </xf>
    <xf numFmtId="0" fontId="16" fillId="14" borderId="3" xfId="0" applyFont="1" applyFill="1" applyBorder="1" applyAlignment="1" applyProtection="1">
      <alignment horizontal="left" vertical="center" wrapText="1"/>
    </xf>
    <xf numFmtId="0" fontId="16" fillId="14" borderId="12" xfId="0" applyFont="1" applyFill="1" applyBorder="1" applyAlignment="1" applyProtection="1">
      <alignment horizontal="left" vertical="center" wrapText="1"/>
    </xf>
    <xf numFmtId="0" fontId="16" fillId="16" borderId="1" xfId="0" applyFont="1" applyFill="1" applyBorder="1" applyAlignment="1" applyProtection="1">
      <alignment horizontal="center" vertical="center" wrapText="1"/>
    </xf>
    <xf numFmtId="0" fontId="14" fillId="17" borderId="3" xfId="0" applyFont="1" applyFill="1" applyBorder="1" applyAlignment="1">
      <alignment horizontal="center" vertical="center"/>
    </xf>
    <xf numFmtId="0" fontId="14" fillId="17" borderId="1" xfId="0" applyFont="1" applyFill="1" applyBorder="1" applyAlignment="1">
      <alignment horizontal="center" vertical="center"/>
    </xf>
    <xf numFmtId="0" fontId="16" fillId="16" borderId="12" xfId="0" applyFont="1" applyFill="1" applyBorder="1" applyAlignment="1" applyProtection="1">
      <alignment horizontal="left" vertical="center" wrapText="1"/>
    </xf>
    <xf numFmtId="0" fontId="16" fillId="12" borderId="12" xfId="0" applyFont="1" applyFill="1" applyBorder="1" applyAlignment="1" applyProtection="1">
      <alignment horizontal="left" vertical="center" wrapText="1"/>
    </xf>
    <xf numFmtId="0" fontId="16" fillId="16" borderId="3" xfId="0" applyFont="1" applyFill="1" applyBorder="1" applyAlignment="1" applyProtection="1">
      <alignment horizontal="left" vertical="center" wrapText="1"/>
    </xf>
    <xf numFmtId="0" fontId="14" fillId="17" borderId="3" xfId="0" applyFont="1" applyFill="1" applyBorder="1" applyAlignment="1">
      <alignment horizontal="center" vertical="center" wrapText="1"/>
    </xf>
    <xf numFmtId="0" fontId="14" fillId="15" borderId="3" xfId="0" applyFont="1" applyFill="1" applyBorder="1" applyAlignment="1">
      <alignment horizontal="center" vertical="center" wrapText="1"/>
    </xf>
    <xf numFmtId="0" fontId="16" fillId="16" borderId="1" xfId="0" applyFont="1" applyFill="1" applyBorder="1" applyAlignment="1" applyProtection="1">
      <alignment horizontal="left" vertical="center" wrapText="1"/>
    </xf>
    <xf numFmtId="0" fontId="16" fillId="16" borderId="8" xfId="0" applyFont="1" applyFill="1" applyBorder="1" applyAlignment="1" applyProtection="1">
      <alignment horizontal="left" vertical="center" wrapText="1"/>
    </xf>
    <xf numFmtId="0" fontId="14" fillId="15" borderId="1" xfId="0" applyFont="1" applyFill="1" applyBorder="1" applyAlignment="1">
      <alignment wrapText="1"/>
    </xf>
    <xf numFmtId="0" fontId="14" fillId="15" borderId="8" xfId="0" applyFont="1" applyFill="1" applyBorder="1" applyAlignment="1">
      <alignment horizontal="center" vertical="center"/>
    </xf>
    <xf numFmtId="0" fontId="0" fillId="0" borderId="32" xfId="0" applyBorder="1"/>
    <xf numFmtId="0" fontId="0" fillId="0" borderId="33" xfId="0" applyBorder="1"/>
    <xf numFmtId="0" fontId="0" fillId="0" borderId="31" xfId="0" applyBorder="1"/>
    <xf numFmtId="0" fontId="0" fillId="0" borderId="34" xfId="0" applyBorder="1"/>
    <xf numFmtId="0" fontId="0" fillId="0" borderId="35" xfId="0" applyBorder="1"/>
    <xf numFmtId="0" fontId="0" fillId="0" borderId="36" xfId="0" applyBorder="1"/>
    <xf numFmtId="0" fontId="17" fillId="17" borderId="1" xfId="0" applyFont="1" applyFill="1" applyBorder="1" applyAlignment="1">
      <alignment horizontal="center" vertical="center"/>
    </xf>
    <xf numFmtId="0" fontId="14" fillId="0" borderId="8" xfId="0" applyFont="1" applyFill="1" applyBorder="1"/>
    <xf numFmtId="0" fontId="14" fillId="15" borderId="8" xfId="0" applyFont="1" applyFill="1" applyBorder="1" applyAlignment="1">
      <alignment wrapText="1"/>
    </xf>
    <xf numFmtId="0" fontId="17" fillId="17" borderId="3" xfId="0" applyFont="1" applyFill="1" applyBorder="1" applyAlignment="1">
      <alignment horizontal="center" vertical="center"/>
    </xf>
    <xf numFmtId="0" fontId="17" fillId="13" borderId="3" xfId="0" applyFont="1" applyFill="1" applyBorder="1" applyAlignment="1">
      <alignment horizontal="center" vertical="center"/>
    </xf>
    <xf numFmtId="0" fontId="17" fillId="13" borderId="1" xfId="0" applyFont="1" applyFill="1" applyBorder="1" applyAlignment="1">
      <alignment horizontal="center" vertical="center"/>
    </xf>
    <xf numFmtId="0" fontId="17" fillId="15" borderId="3" xfId="0" applyFont="1" applyFill="1" applyBorder="1" applyAlignment="1">
      <alignment horizontal="center" vertical="center"/>
    </xf>
    <xf numFmtId="0" fontId="17" fillId="15" borderId="1" xfId="0" applyFont="1" applyFill="1" applyBorder="1" applyAlignment="1">
      <alignment horizontal="center" vertical="center"/>
    </xf>
    <xf numFmtId="0" fontId="0" fillId="0" borderId="2" xfId="0" applyBorder="1"/>
    <xf numFmtId="0" fontId="0" fillId="0" borderId="11" xfId="0" applyBorder="1"/>
    <xf numFmtId="0" fontId="14" fillId="15" borderId="3" xfId="0" applyFont="1" applyFill="1" applyBorder="1" applyAlignment="1">
      <alignment horizontal="center" vertical="center" wrapText="1"/>
    </xf>
    <xf numFmtId="0" fontId="16" fillId="14" borderId="12" xfId="0" applyFont="1" applyFill="1" applyBorder="1" applyAlignment="1" applyProtection="1">
      <alignment horizontal="left" vertical="center" wrapText="1"/>
    </xf>
    <xf numFmtId="0" fontId="11" fillId="10" borderId="39" xfId="0" applyFont="1" applyFill="1" applyBorder="1" applyAlignment="1" applyProtection="1">
      <alignment horizontal="center" vertical="center" wrapText="1"/>
    </xf>
    <xf numFmtId="0" fontId="11" fillId="4" borderId="40" xfId="0" applyFont="1" applyFill="1" applyBorder="1" applyAlignment="1" applyProtection="1">
      <alignment horizontal="center" vertical="center" wrapText="1"/>
    </xf>
    <xf numFmtId="0" fontId="11" fillId="11" borderId="40" xfId="0" applyFont="1" applyFill="1" applyBorder="1" applyAlignment="1" applyProtection="1">
      <alignment horizontal="center" vertical="center" wrapText="1"/>
    </xf>
    <xf numFmtId="0" fontId="15" fillId="0" borderId="40" xfId="0" applyFont="1" applyBorder="1" applyAlignment="1">
      <alignment horizontal="center" vertical="center" wrapText="1"/>
    </xf>
    <xf numFmtId="0" fontId="15" fillId="0" borderId="40" xfId="0" applyFont="1" applyBorder="1" applyAlignment="1">
      <alignment horizontal="center" vertical="center"/>
    </xf>
    <xf numFmtId="0" fontId="15" fillId="0" borderId="26" xfId="0" applyFont="1" applyBorder="1" applyAlignment="1">
      <alignment horizontal="center" vertical="center" wrapText="1"/>
    </xf>
    <xf numFmtId="0" fontId="12" fillId="9" borderId="10" xfId="0" applyFont="1" applyFill="1" applyBorder="1" applyAlignment="1" applyProtection="1">
      <alignment horizontal="center" vertical="center" wrapText="1"/>
    </xf>
    <xf numFmtId="0" fontId="12" fillId="9" borderId="34" xfId="0" applyFont="1" applyFill="1" applyBorder="1" applyAlignment="1" applyProtection="1">
      <alignment horizontal="center" vertical="center" wrapText="1"/>
    </xf>
    <xf numFmtId="0" fontId="12" fillId="9" borderId="33" xfId="0" applyFont="1" applyFill="1" applyBorder="1" applyAlignment="1" applyProtection="1">
      <alignment vertical="center" wrapText="1"/>
    </xf>
    <xf numFmtId="0" fontId="12" fillId="9" borderId="36" xfId="0" applyFont="1" applyFill="1" applyBorder="1" applyAlignment="1" applyProtection="1">
      <alignment vertical="center" wrapText="1"/>
    </xf>
    <xf numFmtId="0" fontId="12" fillId="9" borderId="11" xfId="0" applyFont="1" applyFill="1" applyBorder="1" applyAlignment="1" applyProtection="1">
      <alignment horizontal="center" vertical="center" wrapText="1"/>
    </xf>
    <xf numFmtId="164" fontId="24" fillId="0" borderId="0" xfId="0" applyNumberFormat="1" applyFont="1" applyAlignment="1">
      <alignment horizontal="center" vertical="center"/>
    </xf>
    <xf numFmtId="0" fontId="0" fillId="0" borderId="32" xfId="0" applyBorder="1" applyAlignment="1">
      <alignment horizontal="center" vertical="center" wrapText="1"/>
    </xf>
    <xf numFmtId="0" fontId="0" fillId="0" borderId="33" xfId="0" applyBorder="1" applyAlignment="1">
      <alignment horizontal="center" vertical="center" wrapText="1"/>
    </xf>
    <xf numFmtId="0" fontId="0" fillId="0" borderId="31" xfId="0" applyBorder="1" applyAlignment="1">
      <alignment horizontal="center" vertical="center" wrapText="1"/>
    </xf>
    <xf numFmtId="0" fontId="0" fillId="0" borderId="34" xfId="0" applyBorder="1" applyAlignment="1">
      <alignment horizontal="center" vertical="center" wrapText="1"/>
    </xf>
    <xf numFmtId="0" fontId="0" fillId="0" borderId="35" xfId="0" applyBorder="1" applyAlignment="1">
      <alignment horizontal="center" vertical="center" wrapText="1"/>
    </xf>
    <xf numFmtId="0" fontId="0" fillId="0" borderId="36" xfId="0" applyBorder="1" applyAlignment="1">
      <alignment horizontal="center" vertical="center" wrapText="1"/>
    </xf>
    <xf numFmtId="0" fontId="0" fillId="0" borderId="32" xfId="0" applyBorder="1" applyAlignment="1">
      <alignment horizontal="center" vertical="center"/>
    </xf>
    <xf numFmtId="0" fontId="0" fillId="0" borderId="33" xfId="0" applyBorder="1" applyAlignment="1">
      <alignment horizontal="center" vertical="center"/>
    </xf>
    <xf numFmtId="0" fontId="0" fillId="0" borderId="35" xfId="0" applyBorder="1" applyAlignment="1">
      <alignment horizontal="center" vertical="center"/>
    </xf>
    <xf numFmtId="0" fontId="0" fillId="0" borderId="36" xfId="0" applyBorder="1" applyAlignment="1">
      <alignment horizontal="center" vertical="center"/>
    </xf>
    <xf numFmtId="0" fontId="0" fillId="0" borderId="2" xfId="0" applyBorder="1" applyAlignment="1">
      <alignment horizontal="center"/>
    </xf>
    <xf numFmtId="0" fontId="0" fillId="0" borderId="11" xfId="0" applyBorder="1" applyAlignment="1">
      <alignment horizontal="center"/>
    </xf>
    <xf numFmtId="0" fontId="0" fillId="0" borderId="2" xfId="0" applyBorder="1" applyAlignment="1">
      <alignment horizontal="center" vertical="center"/>
    </xf>
    <xf numFmtId="0" fontId="0" fillId="0" borderId="11" xfId="0" applyBorder="1" applyAlignment="1">
      <alignment horizontal="center" vertical="center"/>
    </xf>
    <xf numFmtId="0" fontId="0" fillId="0" borderId="2" xfId="0" applyBorder="1" applyAlignment="1">
      <alignment horizontal="center" vertical="center" wrapText="1"/>
    </xf>
    <xf numFmtId="0" fontId="0" fillId="0" borderId="11" xfId="0" applyBorder="1" applyAlignment="1">
      <alignment horizontal="center" vertical="center" wrapText="1"/>
    </xf>
    <xf numFmtId="0" fontId="0" fillId="0" borderId="32" xfId="0" applyBorder="1" applyAlignment="1">
      <alignment horizontal="center"/>
    </xf>
    <xf numFmtId="0" fontId="0" fillId="0" borderId="33" xfId="0" applyBorder="1" applyAlignment="1">
      <alignment horizontal="center"/>
    </xf>
    <xf numFmtId="0" fontId="0" fillId="0" borderId="31" xfId="0" applyBorder="1" applyAlignment="1">
      <alignment horizontal="center"/>
    </xf>
    <xf numFmtId="0" fontId="0" fillId="0" borderId="34" xfId="0" applyBorder="1" applyAlignment="1">
      <alignment horizontal="center"/>
    </xf>
    <xf numFmtId="0" fontId="0" fillId="0" borderId="35" xfId="0" applyBorder="1" applyAlignment="1">
      <alignment horizontal="center"/>
    </xf>
    <xf numFmtId="0" fontId="0" fillId="0" borderId="36" xfId="0" applyBorder="1" applyAlignment="1">
      <alignment horizontal="center"/>
    </xf>
    <xf numFmtId="0" fontId="7" fillId="0" borderId="32" xfId="0" applyFont="1" applyBorder="1" applyAlignment="1">
      <alignment horizontal="center" vertical="center" wrapText="1"/>
    </xf>
    <xf numFmtId="0" fontId="7" fillId="0" borderId="33" xfId="0" applyFont="1" applyBorder="1" applyAlignment="1">
      <alignment horizontal="center" vertical="center" wrapText="1"/>
    </xf>
    <xf numFmtId="0" fontId="7" fillId="0" borderId="31" xfId="0" applyFont="1" applyBorder="1" applyAlignment="1">
      <alignment horizontal="center" vertical="center" wrapText="1"/>
    </xf>
    <xf numFmtId="0" fontId="7" fillId="0" borderId="34" xfId="0" applyFont="1" applyBorder="1" applyAlignment="1">
      <alignment horizontal="center" vertical="center" wrapText="1"/>
    </xf>
    <xf numFmtId="0" fontId="7" fillId="0" borderId="35" xfId="0" applyFont="1" applyBorder="1" applyAlignment="1">
      <alignment horizontal="center" vertical="center" wrapText="1"/>
    </xf>
    <xf numFmtId="0" fontId="7" fillId="0" borderId="36" xfId="0" applyFont="1" applyBorder="1" applyAlignment="1">
      <alignment horizontal="center" vertical="center" wrapText="1"/>
    </xf>
    <xf numFmtId="0" fontId="14" fillId="15" borderId="3" xfId="0" applyFont="1" applyFill="1" applyBorder="1" applyAlignment="1">
      <alignment horizontal="center" vertical="center" wrapText="1"/>
    </xf>
    <xf numFmtId="0" fontId="14" fillId="15" borderId="8" xfId="0" applyFont="1" applyFill="1" applyBorder="1" applyAlignment="1">
      <alignment horizontal="center" vertical="center" wrapText="1"/>
    </xf>
    <xf numFmtId="0" fontId="14" fillId="13" borderId="3" xfId="0" applyFont="1" applyFill="1" applyBorder="1" applyAlignment="1">
      <alignment horizontal="center" vertical="center" wrapText="1"/>
    </xf>
    <xf numFmtId="0" fontId="14" fillId="13" borderId="12" xfId="0" applyFont="1" applyFill="1" applyBorder="1" applyAlignment="1">
      <alignment horizontal="center" vertical="center" wrapText="1"/>
    </xf>
    <xf numFmtId="0" fontId="14" fillId="13" borderId="8" xfId="0" applyFont="1" applyFill="1" applyBorder="1" applyAlignment="1">
      <alignment horizontal="center" vertical="center" wrapText="1"/>
    </xf>
    <xf numFmtId="0" fontId="14" fillId="17" borderId="3" xfId="0" applyFont="1" applyFill="1" applyBorder="1" applyAlignment="1">
      <alignment horizontal="center" vertical="center" wrapText="1"/>
    </xf>
    <xf numFmtId="0" fontId="14" fillId="17" borderId="8" xfId="0" applyFont="1" applyFill="1" applyBorder="1" applyAlignment="1">
      <alignment horizontal="center" vertical="center" wrapText="1"/>
    </xf>
    <xf numFmtId="0" fontId="14" fillId="17" borderId="12" xfId="0" applyFont="1" applyFill="1" applyBorder="1" applyAlignment="1">
      <alignment horizontal="center" vertical="center" wrapText="1"/>
    </xf>
    <xf numFmtId="0" fontId="12" fillId="5" borderId="41" xfId="0" applyFont="1" applyFill="1" applyBorder="1" applyAlignment="1" applyProtection="1">
      <alignment horizontal="center" vertical="center" wrapText="1"/>
    </xf>
    <xf numFmtId="0" fontId="12" fillId="5" borderId="42" xfId="0" applyFont="1" applyFill="1" applyBorder="1" applyAlignment="1" applyProtection="1">
      <alignment horizontal="center" vertical="center" wrapText="1"/>
    </xf>
    <xf numFmtId="0" fontId="16" fillId="16" borderId="3" xfId="0" applyFont="1" applyFill="1" applyBorder="1" applyAlignment="1" applyProtection="1">
      <alignment horizontal="left" vertical="center" wrapText="1"/>
    </xf>
    <xf numFmtId="0" fontId="16" fillId="16" borderId="12" xfId="0" applyFont="1" applyFill="1" applyBorder="1" applyAlignment="1" applyProtection="1">
      <alignment horizontal="left" vertical="center" wrapText="1"/>
    </xf>
    <xf numFmtId="0" fontId="16" fillId="16" borderId="8" xfId="0" applyFont="1" applyFill="1" applyBorder="1" applyAlignment="1" applyProtection="1">
      <alignment horizontal="left" vertical="center" wrapText="1"/>
    </xf>
    <xf numFmtId="0" fontId="16" fillId="12" borderId="3" xfId="0" applyFont="1" applyFill="1" applyBorder="1" applyAlignment="1" applyProtection="1">
      <alignment horizontal="left" vertical="center" wrapText="1"/>
    </xf>
    <xf numFmtId="0" fontId="16" fillId="12" borderId="12" xfId="0" applyFont="1" applyFill="1" applyBorder="1" applyAlignment="1" applyProtection="1">
      <alignment horizontal="left" vertical="center" wrapText="1"/>
    </xf>
    <xf numFmtId="0" fontId="16" fillId="12" borderId="8" xfId="0" applyFont="1" applyFill="1" applyBorder="1" applyAlignment="1" applyProtection="1">
      <alignment horizontal="left" vertical="center" wrapText="1"/>
    </xf>
    <xf numFmtId="0" fontId="14" fillId="15" borderId="12" xfId="0" applyFont="1" applyFill="1" applyBorder="1" applyAlignment="1">
      <alignment horizontal="center" vertical="center" wrapText="1"/>
    </xf>
    <xf numFmtId="0" fontId="16" fillId="4" borderId="3" xfId="0" applyFont="1" applyFill="1" applyBorder="1" applyAlignment="1" applyProtection="1">
      <alignment horizontal="center" vertical="center" wrapText="1"/>
    </xf>
    <xf numFmtId="0" fontId="16" fillId="4" borderId="12" xfId="0" applyFont="1" applyFill="1" applyBorder="1" applyAlignment="1" applyProtection="1">
      <alignment horizontal="center" vertical="center" wrapText="1"/>
    </xf>
    <xf numFmtId="0" fontId="16" fillId="4" borderId="8" xfId="0" applyFont="1" applyFill="1" applyBorder="1" applyAlignment="1" applyProtection="1">
      <alignment horizontal="center" vertical="center" wrapText="1"/>
    </xf>
    <xf numFmtId="0" fontId="12" fillId="9" borderId="34" xfId="0" applyFont="1" applyFill="1" applyBorder="1" applyAlignment="1" applyProtection="1">
      <alignment horizontal="center" vertical="center" wrapText="1"/>
    </xf>
    <xf numFmtId="0" fontId="12" fillId="9" borderId="36" xfId="0" applyFont="1" applyFill="1" applyBorder="1" applyAlignment="1" applyProtection="1">
      <alignment horizontal="center" vertical="center" wrapText="1"/>
    </xf>
    <xf numFmtId="0" fontId="14" fillId="0" borderId="12" xfId="0" applyFont="1" applyFill="1" applyBorder="1" applyAlignment="1">
      <alignment horizontal="center" vertical="center" wrapText="1"/>
    </xf>
    <xf numFmtId="0" fontId="14" fillId="0" borderId="8" xfId="0" applyFont="1" applyFill="1" applyBorder="1" applyAlignment="1">
      <alignment horizontal="center" vertical="center" wrapText="1"/>
    </xf>
    <xf numFmtId="0" fontId="14" fillId="15" borderId="12" xfId="0" applyFont="1" applyFill="1" applyBorder="1" applyAlignment="1">
      <alignment horizontal="center" vertical="center"/>
    </xf>
    <xf numFmtId="0" fontId="14" fillId="15" borderId="8" xfId="0" applyFont="1" applyFill="1" applyBorder="1" applyAlignment="1">
      <alignment horizontal="center" vertical="center"/>
    </xf>
    <xf numFmtId="0" fontId="10" fillId="10" borderId="11" xfId="0" applyFont="1" applyFill="1" applyBorder="1" applyAlignment="1" applyProtection="1">
      <alignment horizontal="center" vertical="center" wrapText="1"/>
    </xf>
    <xf numFmtId="0" fontId="10" fillId="10" borderId="3" xfId="0" applyFont="1" applyFill="1" applyBorder="1" applyAlignment="1" applyProtection="1">
      <alignment horizontal="center" vertical="center" wrapText="1"/>
    </xf>
    <xf numFmtId="0" fontId="10" fillId="10" borderId="12" xfId="0" applyFont="1" applyFill="1" applyBorder="1" applyAlignment="1" applyProtection="1">
      <alignment horizontal="center" vertical="center" wrapText="1"/>
    </xf>
    <xf numFmtId="0" fontId="10" fillId="10" borderId="8" xfId="0" applyFont="1" applyFill="1" applyBorder="1" applyAlignment="1" applyProtection="1">
      <alignment horizontal="center" vertical="center" wrapText="1"/>
    </xf>
    <xf numFmtId="0" fontId="12" fillId="9" borderId="33" xfId="0" applyFont="1" applyFill="1" applyBorder="1" applyAlignment="1" applyProtection="1">
      <alignment horizontal="center" vertical="center" wrapText="1"/>
    </xf>
    <xf numFmtId="0" fontId="12" fillId="9" borderId="33" xfId="0" applyNumberFormat="1" applyFont="1" applyFill="1" applyBorder="1" applyAlignment="1" applyProtection="1">
      <alignment horizontal="center" vertical="center" wrapText="1"/>
    </xf>
    <xf numFmtId="0" fontId="12" fillId="9" borderId="34" xfId="0" applyNumberFormat="1" applyFont="1" applyFill="1" applyBorder="1" applyAlignment="1" applyProtection="1">
      <alignment horizontal="center" vertical="center" wrapText="1"/>
    </xf>
    <xf numFmtId="0" fontId="12" fillId="9" borderId="36" xfId="0" applyNumberFormat="1" applyFont="1" applyFill="1" applyBorder="1" applyAlignment="1" applyProtection="1">
      <alignment horizontal="center" vertical="center" wrapText="1"/>
    </xf>
    <xf numFmtId="0" fontId="12" fillId="9" borderId="7" xfId="0" applyFont="1" applyFill="1" applyBorder="1" applyAlignment="1" applyProtection="1">
      <alignment horizontal="center" vertical="center" wrapText="1"/>
    </xf>
    <xf numFmtId="0" fontId="12" fillId="9" borderId="5" xfId="0" applyFont="1" applyFill="1" applyBorder="1" applyAlignment="1" applyProtection="1">
      <alignment horizontal="center" vertical="center" wrapText="1"/>
    </xf>
    <xf numFmtId="0" fontId="12" fillId="9" borderId="4" xfId="0" applyFont="1" applyFill="1" applyBorder="1" applyAlignment="1" applyProtection="1">
      <alignment horizontal="center" vertical="center" wrapText="1"/>
    </xf>
    <xf numFmtId="0" fontId="16" fillId="14" borderId="1" xfId="0" applyFont="1" applyFill="1" applyBorder="1" applyAlignment="1" applyProtection="1">
      <alignment horizontal="left" vertical="center" wrapText="1"/>
    </xf>
    <xf numFmtId="0" fontId="14" fillId="0" borderId="8" xfId="0" applyFont="1" applyBorder="1" applyAlignment="1">
      <alignment horizontal="center" vertical="center"/>
    </xf>
    <xf numFmtId="0" fontId="14" fillId="0" borderId="1" xfId="0" applyFont="1" applyBorder="1" applyAlignment="1">
      <alignment horizontal="center" vertical="center"/>
    </xf>
    <xf numFmtId="0" fontId="16" fillId="14" borderId="3" xfId="0" applyFont="1" applyFill="1" applyBorder="1" applyAlignment="1" applyProtection="1">
      <alignment horizontal="left" vertical="center" wrapText="1"/>
    </xf>
    <xf numFmtId="0" fontId="16" fillId="14" borderId="12" xfId="0" applyFont="1" applyFill="1" applyBorder="1" applyAlignment="1" applyProtection="1">
      <alignment horizontal="left" vertical="center" wrapText="1"/>
    </xf>
    <xf numFmtId="0" fontId="16" fillId="14" borderId="8" xfId="0" applyFont="1" applyFill="1" applyBorder="1" applyAlignment="1" applyProtection="1">
      <alignment horizontal="left" vertical="center" wrapText="1"/>
    </xf>
    <xf numFmtId="0" fontId="14" fillId="17" borderId="32" xfId="0" applyFont="1" applyFill="1" applyBorder="1" applyAlignment="1">
      <alignment horizontal="center" vertical="center" wrapText="1"/>
    </xf>
    <xf numFmtId="0" fontId="14" fillId="17" borderId="35" xfId="0" applyFont="1" applyFill="1" applyBorder="1" applyAlignment="1">
      <alignment horizontal="center" vertical="center" wrapText="1"/>
    </xf>
    <xf numFmtId="0" fontId="14" fillId="13" borderId="32" xfId="0" applyFont="1" applyFill="1" applyBorder="1" applyAlignment="1">
      <alignment horizontal="center" vertical="center" wrapText="1"/>
    </xf>
    <xf numFmtId="0" fontId="14" fillId="13" borderId="31" xfId="0" applyFont="1" applyFill="1" applyBorder="1" applyAlignment="1">
      <alignment horizontal="center" vertical="center" wrapText="1"/>
    </xf>
    <xf numFmtId="0" fontId="14" fillId="13" borderId="35" xfId="0" applyFont="1" applyFill="1" applyBorder="1" applyAlignment="1">
      <alignment horizontal="center" vertical="center" wrapText="1"/>
    </xf>
    <xf numFmtId="0" fontId="24" fillId="18" borderId="37" xfId="0" applyFont="1" applyFill="1" applyBorder="1" applyAlignment="1">
      <alignment horizontal="center" vertical="center" wrapText="1"/>
    </xf>
    <xf numFmtId="0" fontId="24" fillId="18" borderId="14" xfId="0" applyFont="1" applyFill="1" applyBorder="1" applyAlignment="1">
      <alignment horizontal="center" vertical="center" wrapText="1"/>
    </xf>
    <xf numFmtId="0" fontId="24" fillId="18" borderId="38" xfId="0" applyFont="1" applyFill="1" applyBorder="1" applyAlignment="1">
      <alignment horizontal="center" vertical="center" wrapText="1"/>
    </xf>
    <xf numFmtId="0" fontId="24" fillId="18" borderId="6" xfId="0" applyFont="1" applyFill="1" applyBorder="1" applyAlignment="1">
      <alignment horizontal="center" vertical="center" wrapText="1"/>
    </xf>
    <xf numFmtId="0" fontId="7" fillId="0" borderId="32" xfId="0" applyFont="1" applyBorder="1" applyAlignment="1">
      <alignment horizontal="center" vertical="top" wrapText="1"/>
    </xf>
    <xf numFmtId="0" fontId="7" fillId="0" borderId="33" xfId="0" applyFont="1" applyBorder="1" applyAlignment="1">
      <alignment horizontal="center" vertical="top" wrapText="1"/>
    </xf>
    <xf numFmtId="0" fontId="7" fillId="0" borderId="35" xfId="0" applyFont="1" applyBorder="1" applyAlignment="1">
      <alignment horizontal="center" vertical="top" wrapText="1"/>
    </xf>
    <xf numFmtId="0" fontId="7" fillId="0" borderId="36" xfId="0" applyFont="1" applyBorder="1" applyAlignment="1">
      <alignment horizontal="center" vertical="top" wrapText="1"/>
    </xf>
    <xf numFmtId="0" fontId="10" fillId="5" borderId="41" xfId="0" applyFont="1" applyFill="1" applyBorder="1" applyAlignment="1" applyProtection="1">
      <alignment horizontal="center" vertical="center" wrapText="1"/>
    </xf>
    <xf numFmtId="0" fontId="10" fillId="5" borderId="42" xfId="0" applyFont="1" applyFill="1" applyBorder="1" applyAlignment="1" applyProtection="1">
      <alignment horizontal="center" vertical="center" wrapText="1"/>
    </xf>
    <xf numFmtId="0" fontId="10" fillId="5" borderId="10" xfId="0" applyFont="1" applyFill="1" applyBorder="1" applyAlignment="1" applyProtection="1">
      <alignment horizontal="center" vertical="center" wrapText="1"/>
    </xf>
    <xf numFmtId="0" fontId="0" fillId="0" borderId="32" xfId="0" applyBorder="1" applyAlignment="1">
      <alignment horizontal="center" vertical="top" wrapText="1"/>
    </xf>
    <xf numFmtId="0" fontId="0" fillId="0" borderId="33" xfId="0" applyBorder="1" applyAlignment="1">
      <alignment horizontal="center" vertical="top" wrapText="1"/>
    </xf>
    <xf numFmtId="0" fontId="0" fillId="0" borderId="31" xfId="0" applyBorder="1" applyAlignment="1">
      <alignment horizontal="center" vertical="top" wrapText="1"/>
    </xf>
    <xf numFmtId="0" fontId="0" fillId="0" borderId="34" xfId="0" applyBorder="1" applyAlignment="1">
      <alignment horizontal="center" vertical="top" wrapText="1"/>
    </xf>
    <xf numFmtId="0" fontId="0" fillId="0" borderId="35" xfId="0" applyBorder="1" applyAlignment="1">
      <alignment horizontal="center" vertical="top" wrapText="1"/>
    </xf>
    <xf numFmtId="0" fontId="0" fillId="0" borderId="36" xfId="0" applyBorder="1" applyAlignment="1">
      <alignment horizontal="center" vertical="top" wrapText="1"/>
    </xf>
    <xf numFmtId="0" fontId="4" fillId="7" borderId="1" xfId="0" applyFont="1" applyFill="1" applyBorder="1" applyAlignment="1">
      <alignment horizontal="center" vertical="center"/>
    </xf>
    <xf numFmtId="0" fontId="0" fillId="0" borderId="1" xfId="0" applyBorder="1" applyAlignment="1">
      <alignment horizontal="center" vertical="center" textRotation="90" wrapText="1"/>
    </xf>
    <xf numFmtId="0" fontId="8" fillId="6" borderId="1"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4" fillId="8" borderId="3" xfId="0" applyFont="1" applyFill="1" applyBorder="1" applyAlignment="1">
      <alignment horizontal="center" vertical="center" wrapText="1"/>
    </xf>
    <xf numFmtId="0" fontId="4" fillId="8" borderId="12" xfId="0" applyFont="1" applyFill="1" applyBorder="1" applyAlignment="1">
      <alignment horizontal="center" vertical="center" wrapText="1"/>
    </xf>
    <xf numFmtId="0" fontId="4" fillId="8" borderId="8" xfId="0" applyFont="1" applyFill="1" applyBorder="1" applyAlignment="1">
      <alignment horizontal="center" vertical="center" wrapText="1"/>
    </xf>
    <xf numFmtId="0" fontId="4" fillId="7" borderId="3" xfId="0" applyFont="1" applyFill="1" applyBorder="1" applyAlignment="1">
      <alignment horizontal="center" vertical="center"/>
    </xf>
    <xf numFmtId="0" fontId="4" fillId="7" borderId="12" xfId="0" applyFont="1" applyFill="1" applyBorder="1" applyAlignment="1">
      <alignment horizontal="center" vertical="center"/>
    </xf>
    <xf numFmtId="0" fontId="4" fillId="7" borderId="8" xfId="0" applyFont="1" applyFill="1" applyBorder="1" applyAlignment="1">
      <alignment horizontal="center" vertical="center"/>
    </xf>
    <xf numFmtId="0" fontId="4" fillId="8" borderId="1" xfId="0" applyFont="1" applyFill="1" applyBorder="1" applyAlignment="1">
      <alignment horizontal="center" vertical="center" wrapText="1"/>
    </xf>
    <xf numFmtId="0" fontId="0" fillId="0" borderId="15" xfId="0" applyBorder="1" applyAlignment="1">
      <alignment horizontal="center" vertical="center" textRotation="90" wrapText="1"/>
    </xf>
    <xf numFmtId="0" fontId="0" fillId="0" borderId="19" xfId="0" applyBorder="1" applyAlignment="1">
      <alignment horizontal="center" vertical="center" textRotation="90" wrapText="1"/>
    </xf>
    <xf numFmtId="0" fontId="0" fillId="0" borderId="23" xfId="0" applyBorder="1" applyAlignment="1">
      <alignment horizontal="center" vertical="center" textRotation="90" wrapText="1"/>
    </xf>
    <xf numFmtId="0" fontId="3" fillId="6" borderId="17" xfId="0" applyFont="1" applyFill="1" applyBorder="1" applyAlignment="1">
      <alignment horizontal="center" vertical="center" wrapText="1"/>
    </xf>
    <xf numFmtId="0" fontId="3" fillId="6" borderId="25" xfId="0" applyFont="1" applyFill="1" applyBorder="1" applyAlignment="1">
      <alignment horizontal="center" vertical="center" wrapText="1"/>
    </xf>
    <xf numFmtId="0" fontId="3" fillId="6" borderId="11" xfId="0" applyFont="1" applyFill="1" applyBorder="1" applyAlignment="1">
      <alignment horizontal="center" vertical="center" wrapText="1"/>
    </xf>
    <xf numFmtId="0" fontId="5" fillId="0" borderId="20" xfId="0" applyFont="1" applyBorder="1" applyAlignment="1">
      <alignment horizontal="center" vertical="center"/>
    </xf>
    <xf numFmtId="0" fontId="3" fillId="6" borderId="24" xfId="0" applyFont="1" applyFill="1" applyBorder="1" applyAlignment="1">
      <alignment horizontal="center" vertical="center" wrapText="1"/>
    </xf>
    <xf numFmtId="0" fontId="5" fillId="0" borderId="21" xfId="0" applyFont="1" applyBorder="1" applyAlignment="1">
      <alignment horizontal="center" vertical="center"/>
    </xf>
    <xf numFmtId="0" fontId="5" fillId="0" borderId="22" xfId="0" applyFont="1" applyBorder="1" applyAlignment="1">
      <alignment horizontal="center" vertical="center"/>
    </xf>
    <xf numFmtId="0" fontId="5" fillId="0" borderId="26" xfId="0" applyFont="1" applyBorder="1" applyAlignment="1">
      <alignment horizontal="center" vertical="center"/>
    </xf>
    <xf numFmtId="0" fontId="3" fillId="6" borderId="7" xfId="0" applyFont="1" applyFill="1" applyBorder="1" applyAlignment="1">
      <alignment horizontal="center" vertical="center" wrapText="1"/>
    </xf>
    <xf numFmtId="0" fontId="3" fillId="6" borderId="5" xfId="0" applyFont="1" applyFill="1" applyBorder="1" applyAlignment="1">
      <alignment horizontal="center" vertical="center" wrapText="1"/>
    </xf>
    <xf numFmtId="0" fontId="3" fillId="6" borderId="4" xfId="0" applyFont="1" applyFill="1" applyBorder="1" applyAlignment="1">
      <alignment horizontal="center" vertical="center" wrapText="1"/>
    </xf>
    <xf numFmtId="0" fontId="3" fillId="6" borderId="27" xfId="0" applyFont="1" applyFill="1" applyBorder="1" applyAlignment="1">
      <alignment horizontal="center" vertical="center" wrapText="1"/>
    </xf>
    <xf numFmtId="0" fontId="3" fillId="6" borderId="22" xfId="0" applyFont="1" applyFill="1" applyBorder="1" applyAlignment="1">
      <alignment horizontal="center" vertical="center" wrapText="1"/>
    </xf>
    <xf numFmtId="0" fontId="3" fillId="6" borderId="26" xfId="0" applyFont="1" applyFill="1" applyBorder="1" applyAlignment="1">
      <alignment horizontal="center" vertical="center" wrapText="1"/>
    </xf>
    <xf numFmtId="0" fontId="4" fillId="0" borderId="7" xfId="0" applyFont="1" applyBorder="1" applyAlignment="1">
      <alignment horizontal="center" vertical="center" wrapText="1"/>
    </xf>
    <xf numFmtId="0" fontId="4" fillId="0" borderId="5" xfId="0" applyFont="1" applyBorder="1" applyAlignment="1">
      <alignment horizontal="center" vertical="center" wrapText="1"/>
    </xf>
    <xf numFmtId="0" fontId="4" fillId="0" borderId="4" xfId="0" applyFont="1" applyBorder="1" applyAlignment="1">
      <alignment horizontal="center" vertical="center" wrapText="1"/>
    </xf>
    <xf numFmtId="0" fontId="5" fillId="0" borderId="7" xfId="0" applyFont="1" applyBorder="1" applyAlignment="1">
      <alignment horizontal="center" vertical="center"/>
    </xf>
    <xf numFmtId="0" fontId="5" fillId="0" borderId="5" xfId="0" applyFont="1" applyBorder="1" applyAlignment="1">
      <alignment horizontal="center" vertical="center"/>
    </xf>
    <xf numFmtId="0" fontId="5" fillId="0" borderId="4" xfId="0" applyFont="1" applyBorder="1" applyAlignment="1">
      <alignment horizontal="center" vertical="center"/>
    </xf>
    <xf numFmtId="0" fontId="5" fillId="2" borderId="7" xfId="0" applyFont="1" applyFill="1" applyBorder="1" applyAlignment="1">
      <alignment horizontal="center" vertical="center"/>
    </xf>
    <xf numFmtId="0" fontId="5" fillId="2" borderId="4" xfId="0" applyFont="1" applyFill="1" applyBorder="1" applyAlignment="1">
      <alignment horizontal="center" vertical="center"/>
    </xf>
    <xf numFmtId="0" fontId="3" fillId="6" borderId="14" xfId="0" applyFont="1" applyFill="1" applyBorder="1" applyAlignment="1">
      <alignment horizontal="center" vertical="center" wrapText="1"/>
    </xf>
    <xf numFmtId="0" fontId="3" fillId="6" borderId="13"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5" fillId="0" borderId="28" xfId="0" applyFont="1" applyBorder="1" applyAlignment="1">
      <alignment horizontal="center" vertical="center"/>
    </xf>
    <xf numFmtId="0" fontId="4" fillId="2" borderId="7"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5" fillId="2" borderId="5" xfId="0" applyFont="1" applyFill="1" applyBorder="1" applyAlignment="1">
      <alignment horizontal="center" vertical="center"/>
    </xf>
    <xf numFmtId="0" fontId="5" fillId="2" borderId="28" xfId="0" applyFont="1" applyFill="1" applyBorder="1" applyAlignment="1">
      <alignment horizontal="center" vertical="center"/>
    </xf>
    <xf numFmtId="0" fontId="5" fillId="0" borderId="30" xfId="0" applyFont="1" applyBorder="1" applyAlignment="1">
      <alignment horizontal="center" vertical="center"/>
    </xf>
    <xf numFmtId="0" fontId="0" fillId="0" borderId="29" xfId="0" applyBorder="1" applyAlignment="1">
      <alignment horizontal="center"/>
    </xf>
    <xf numFmtId="0" fontId="5" fillId="2" borderId="30" xfId="0" applyFont="1" applyFill="1" applyBorder="1" applyAlignment="1">
      <alignment horizontal="center" vertical="center"/>
    </xf>
    <xf numFmtId="0" fontId="0" fillId="0" borderId="7" xfId="0" applyBorder="1" applyAlignment="1">
      <alignment horizontal="center" vertical="center" textRotation="90" wrapText="1"/>
    </xf>
    <xf numFmtId="0" fontId="0" fillId="0" borderId="5" xfId="0" applyBorder="1" applyAlignment="1">
      <alignment horizontal="center" vertical="center" textRotation="90" wrapText="1"/>
    </xf>
    <xf numFmtId="0" fontId="0" fillId="0" borderId="4" xfId="0" applyBorder="1" applyAlignment="1">
      <alignment horizontal="center" vertical="center" textRotation="90" wrapText="1"/>
    </xf>
  </cellXfs>
  <cellStyles count="1">
    <cellStyle name="Normal" xfId="0" builtinId="0"/>
  </cellStyles>
  <dxfs count="0"/>
  <tableStyles count="0" defaultTableStyle="TableStyleMedium2" defaultPivotStyle="PivotStyleLight16"/>
  <colors>
    <mruColors>
      <color rgb="FF0000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M122"/>
  <sheetViews>
    <sheetView tabSelected="1" topLeftCell="A7" zoomScale="90" zoomScaleNormal="90" zoomScaleSheetLayoutView="100" workbookViewId="0">
      <pane xSplit="5" ySplit="2" topLeftCell="F9" activePane="bottomRight" state="frozen"/>
      <selection activeCell="A7" sqref="A7"/>
      <selection pane="topRight" activeCell="F7" sqref="F7"/>
      <selection pane="bottomLeft" activeCell="A9" sqref="A9"/>
      <selection pane="bottomRight" activeCell="L7" sqref="L7:M8"/>
    </sheetView>
  </sheetViews>
  <sheetFormatPr baseColWidth="10" defaultRowHeight="18"/>
  <cols>
    <col min="1" max="1" width="11.5546875" style="46" customWidth="1"/>
    <col min="2" max="2" width="8.5546875" style="47" customWidth="1"/>
    <col min="3" max="3" width="14.6640625" style="48" customWidth="1"/>
    <col min="4" max="4" width="19.88671875" style="48" hidden="1" customWidth="1"/>
    <col min="5" max="5" width="24.33203125" style="48" customWidth="1"/>
    <col min="6" max="6" width="43.88671875" style="53" customWidth="1"/>
    <col min="7" max="7" width="10.5546875" style="51" customWidth="1"/>
    <col min="8" max="8" width="8" style="51" customWidth="1"/>
    <col min="9" max="9" width="27" style="52" customWidth="1"/>
    <col min="10" max="10" width="15.6640625" style="52" customWidth="1"/>
    <col min="11" max="11" width="11.6640625" style="48" customWidth="1"/>
    <col min="12" max="13" width="17" customWidth="1"/>
  </cols>
  <sheetData>
    <row r="2" spans="1:13" ht="172.8">
      <c r="D2" s="49" t="s">
        <v>168</v>
      </c>
      <c r="E2" s="49" t="s">
        <v>169</v>
      </c>
      <c r="F2" s="50" t="s">
        <v>204</v>
      </c>
    </row>
    <row r="3" spans="1:13" ht="100.8">
      <c r="E3" s="49" t="s">
        <v>170</v>
      </c>
      <c r="F3" s="50" t="s">
        <v>172</v>
      </c>
    </row>
    <row r="4" spans="1:13" ht="129.6">
      <c r="E4" s="49" t="s">
        <v>171</v>
      </c>
      <c r="F4" s="50" t="s">
        <v>173</v>
      </c>
    </row>
    <row r="6" spans="1:13" ht="18.600000000000001" thickBot="1"/>
    <row r="7" spans="1:13" ht="28.5" customHeight="1" thickBot="1">
      <c r="A7" s="152" t="s">
        <v>6</v>
      </c>
      <c r="B7" s="153"/>
      <c r="C7" s="200" t="s">
        <v>496</v>
      </c>
      <c r="D7" s="201"/>
      <c r="E7" s="201"/>
      <c r="F7" s="201"/>
      <c r="G7" s="201"/>
      <c r="H7" s="201"/>
      <c r="I7" s="201"/>
      <c r="J7" s="201"/>
      <c r="K7" s="202"/>
      <c r="L7" s="192" t="s">
        <v>468</v>
      </c>
      <c r="M7" s="193"/>
    </row>
    <row r="8" spans="1:13" ht="41.25" customHeight="1" thickBot="1">
      <c r="A8" s="178" t="s">
        <v>10</v>
      </c>
      <c r="B8" s="110" t="s">
        <v>129</v>
      </c>
      <c r="C8" s="104" t="s">
        <v>5</v>
      </c>
      <c r="D8" s="105" t="s">
        <v>11</v>
      </c>
      <c r="E8" s="106" t="s">
        <v>4</v>
      </c>
      <c r="F8" s="106" t="s">
        <v>12</v>
      </c>
      <c r="G8" s="107" t="s">
        <v>3</v>
      </c>
      <c r="H8" s="108" t="s">
        <v>235</v>
      </c>
      <c r="I8" s="107" t="s">
        <v>429</v>
      </c>
      <c r="J8" s="107" t="s">
        <v>431</v>
      </c>
      <c r="K8" s="109" t="s">
        <v>430</v>
      </c>
      <c r="L8" s="194"/>
      <c r="M8" s="195"/>
    </row>
    <row r="9" spans="1:13" ht="32.25" customHeight="1">
      <c r="A9" s="179"/>
      <c r="B9" s="164">
        <v>0</v>
      </c>
      <c r="C9" s="166" t="s">
        <v>158</v>
      </c>
      <c r="D9" s="93" t="s">
        <v>13</v>
      </c>
      <c r="E9" s="94" t="s">
        <v>159</v>
      </c>
      <c r="F9" s="85">
        <v>0.2</v>
      </c>
      <c r="G9" s="168">
        <v>1</v>
      </c>
      <c r="H9" s="85">
        <v>0.2</v>
      </c>
      <c r="I9" s="160" t="s">
        <v>432</v>
      </c>
      <c r="J9" s="160" t="s">
        <v>433</v>
      </c>
      <c r="K9" s="160" t="s">
        <v>433</v>
      </c>
      <c r="L9" s="134"/>
      <c r="M9" s="135"/>
    </row>
    <row r="10" spans="1:13" ht="32.25" customHeight="1">
      <c r="A10" s="179"/>
      <c r="B10" s="164"/>
      <c r="C10" s="166"/>
      <c r="D10" s="55" t="s">
        <v>14</v>
      </c>
      <c r="E10" s="84" t="s">
        <v>160</v>
      </c>
      <c r="F10" s="69">
        <v>0.4</v>
      </c>
      <c r="G10" s="168"/>
      <c r="H10" s="69">
        <v>0.4</v>
      </c>
      <c r="I10" s="160"/>
      <c r="J10" s="160"/>
      <c r="K10" s="160"/>
      <c r="L10" s="134"/>
      <c r="M10" s="135"/>
    </row>
    <row r="11" spans="1:13" ht="32.25" customHeight="1">
      <c r="A11" s="179"/>
      <c r="B11" s="165"/>
      <c r="C11" s="167"/>
      <c r="D11" s="54" t="s">
        <v>15</v>
      </c>
      <c r="E11" s="84" t="s">
        <v>161</v>
      </c>
      <c r="F11" s="69">
        <v>0.4</v>
      </c>
      <c r="G11" s="169"/>
      <c r="H11" s="69">
        <v>0.4</v>
      </c>
      <c r="I11" s="145"/>
      <c r="J11" s="145"/>
      <c r="K11" s="145"/>
      <c r="L11" s="136"/>
      <c r="M11" s="137"/>
    </row>
    <row r="12" spans="1:13" ht="92.25" customHeight="1">
      <c r="A12" s="179"/>
      <c r="B12" s="174">
        <v>1</v>
      </c>
      <c r="C12" s="170" t="s">
        <v>16</v>
      </c>
      <c r="D12" s="161" t="s">
        <v>130</v>
      </c>
      <c r="E12" s="74" t="s">
        <v>45</v>
      </c>
      <c r="F12" s="82" t="s">
        <v>174</v>
      </c>
      <c r="G12" s="75">
        <v>0.5</v>
      </c>
      <c r="H12" s="76">
        <v>0.5</v>
      </c>
      <c r="I12" s="149" t="s">
        <v>473</v>
      </c>
      <c r="J12" s="149" t="s">
        <v>228</v>
      </c>
      <c r="K12" s="187" t="s">
        <v>439</v>
      </c>
      <c r="L12" s="196" t="s">
        <v>474</v>
      </c>
      <c r="M12" s="197"/>
    </row>
    <row r="13" spans="1:13" ht="89.25" customHeight="1">
      <c r="A13" s="179"/>
      <c r="B13" s="165"/>
      <c r="C13" s="170"/>
      <c r="D13" s="163"/>
      <c r="E13" s="74" t="s">
        <v>46</v>
      </c>
      <c r="F13" s="82" t="s">
        <v>175</v>
      </c>
      <c r="G13" s="95">
        <v>0.5</v>
      </c>
      <c r="H13" s="92">
        <v>0</v>
      </c>
      <c r="I13" s="150"/>
      <c r="J13" s="150"/>
      <c r="K13" s="188"/>
      <c r="L13" s="198"/>
      <c r="M13" s="199"/>
    </row>
    <row r="14" spans="1:13" ht="27.6">
      <c r="A14" s="179"/>
      <c r="B14" s="174">
        <v>2</v>
      </c>
      <c r="C14" s="171" t="s">
        <v>17</v>
      </c>
      <c r="D14" s="161" t="s">
        <v>131</v>
      </c>
      <c r="E14" s="62" t="s">
        <v>47</v>
      </c>
      <c r="F14" s="63" t="s">
        <v>162</v>
      </c>
      <c r="G14" s="64">
        <f>0.4*0.6</f>
        <v>0.24</v>
      </c>
      <c r="H14" s="65">
        <v>0.24</v>
      </c>
      <c r="I14" s="146" t="s">
        <v>441</v>
      </c>
      <c r="J14" s="146" t="s">
        <v>442</v>
      </c>
      <c r="K14" s="189" t="s">
        <v>433</v>
      </c>
      <c r="L14" s="138" t="s">
        <v>469</v>
      </c>
      <c r="M14" s="139"/>
    </row>
    <row r="15" spans="1:13" ht="27.6">
      <c r="A15" s="179"/>
      <c r="B15" s="164"/>
      <c r="C15" s="172"/>
      <c r="D15" s="162"/>
      <c r="E15" s="62" t="s">
        <v>48</v>
      </c>
      <c r="F15" s="63" t="s">
        <v>163</v>
      </c>
      <c r="G15" s="64">
        <f>0.3*0.6</f>
        <v>0.18</v>
      </c>
      <c r="H15" s="65">
        <v>0.18</v>
      </c>
      <c r="I15" s="147"/>
      <c r="J15" s="147"/>
      <c r="K15" s="190"/>
      <c r="L15" s="140"/>
      <c r="M15" s="141"/>
    </row>
    <row r="16" spans="1:13" ht="55.2">
      <c r="A16" s="179"/>
      <c r="B16" s="164"/>
      <c r="C16" s="172"/>
      <c r="D16" s="162"/>
      <c r="E16" s="62" t="s">
        <v>49</v>
      </c>
      <c r="F16" s="63" t="s">
        <v>176</v>
      </c>
      <c r="G16" s="64">
        <f>0.3*0.6</f>
        <v>0.18</v>
      </c>
      <c r="H16" s="65">
        <v>0.18</v>
      </c>
      <c r="I16" s="147"/>
      <c r="J16" s="147"/>
      <c r="K16" s="190"/>
      <c r="L16" s="140"/>
      <c r="M16" s="141"/>
    </row>
    <row r="17" spans="1:13" ht="47.25" customHeight="1">
      <c r="A17" s="179"/>
      <c r="B17" s="111"/>
      <c r="C17" s="173"/>
      <c r="D17" s="163"/>
      <c r="E17" s="62" t="s">
        <v>205</v>
      </c>
      <c r="F17" s="66" t="s">
        <v>206</v>
      </c>
      <c r="G17" s="96">
        <v>0.4</v>
      </c>
      <c r="H17" s="97">
        <f>0.05*3</f>
        <v>0.15000000000000002</v>
      </c>
      <c r="I17" s="148"/>
      <c r="J17" s="148"/>
      <c r="K17" s="191"/>
      <c r="L17" s="142"/>
      <c r="M17" s="143"/>
    </row>
    <row r="18" spans="1:13" ht="29.25" customHeight="1">
      <c r="A18" s="179"/>
      <c r="B18" s="175">
        <v>3</v>
      </c>
      <c r="C18" s="171" t="s">
        <v>18</v>
      </c>
      <c r="D18" s="161" t="s">
        <v>132</v>
      </c>
      <c r="E18" s="74" t="s">
        <v>50</v>
      </c>
      <c r="F18" s="154" t="s">
        <v>177</v>
      </c>
      <c r="G18" s="95">
        <f>0.25*0.6</f>
        <v>0.15</v>
      </c>
      <c r="H18" s="92">
        <v>0</v>
      </c>
      <c r="I18" s="149" t="s">
        <v>475</v>
      </c>
      <c r="J18" s="149" t="s">
        <v>443</v>
      </c>
      <c r="K18" s="149" t="s">
        <v>439</v>
      </c>
      <c r="L18" s="138" t="s">
        <v>476</v>
      </c>
      <c r="M18" s="139"/>
    </row>
    <row r="19" spans="1:13" ht="29.25" customHeight="1">
      <c r="A19" s="179"/>
      <c r="B19" s="176"/>
      <c r="C19" s="172"/>
      <c r="D19" s="162"/>
      <c r="E19" s="74" t="s">
        <v>51</v>
      </c>
      <c r="F19" s="155"/>
      <c r="G19" s="95">
        <f>0.25*0.6</f>
        <v>0.15</v>
      </c>
      <c r="H19" s="92">
        <v>0</v>
      </c>
      <c r="I19" s="151"/>
      <c r="J19" s="151"/>
      <c r="K19" s="151"/>
      <c r="L19" s="140"/>
      <c r="M19" s="141"/>
    </row>
    <row r="20" spans="1:13" ht="29.25" customHeight="1">
      <c r="A20" s="179"/>
      <c r="B20" s="176"/>
      <c r="C20" s="172"/>
      <c r="D20" s="162"/>
      <c r="E20" s="74" t="s">
        <v>52</v>
      </c>
      <c r="F20" s="83" t="s">
        <v>178</v>
      </c>
      <c r="G20" s="95">
        <f>0.25*0.6</f>
        <v>0.15</v>
      </c>
      <c r="H20" s="92">
        <v>0</v>
      </c>
      <c r="I20" s="151"/>
      <c r="J20" s="151"/>
      <c r="K20" s="151"/>
      <c r="L20" s="140"/>
      <c r="M20" s="141"/>
    </row>
    <row r="21" spans="1:13" ht="29.25" customHeight="1">
      <c r="A21" s="179"/>
      <c r="B21" s="176"/>
      <c r="C21" s="172"/>
      <c r="D21" s="162"/>
      <c r="E21" s="74" t="s">
        <v>53</v>
      </c>
      <c r="F21" s="82" t="s">
        <v>164</v>
      </c>
      <c r="G21" s="95">
        <f>0.25*0.6</f>
        <v>0.15</v>
      </c>
      <c r="H21" s="92">
        <v>0</v>
      </c>
      <c r="I21" s="151"/>
      <c r="J21" s="151"/>
      <c r="K21" s="151"/>
      <c r="L21" s="140"/>
      <c r="M21" s="141"/>
    </row>
    <row r="22" spans="1:13" ht="29.25" customHeight="1">
      <c r="A22" s="179"/>
      <c r="B22" s="177"/>
      <c r="C22" s="173"/>
      <c r="D22" s="163"/>
      <c r="E22" s="74" t="s">
        <v>207</v>
      </c>
      <c r="F22" s="82" t="s">
        <v>206</v>
      </c>
      <c r="G22" s="95">
        <v>0.4</v>
      </c>
      <c r="H22" s="92">
        <v>0</v>
      </c>
      <c r="I22" s="150"/>
      <c r="J22" s="150"/>
      <c r="K22" s="150"/>
      <c r="L22" s="142"/>
      <c r="M22" s="143"/>
    </row>
    <row r="23" spans="1:13" ht="33" customHeight="1">
      <c r="A23" s="179"/>
      <c r="B23" s="174">
        <v>4</v>
      </c>
      <c r="C23" s="171" t="s">
        <v>19</v>
      </c>
      <c r="D23" s="161" t="s">
        <v>143</v>
      </c>
      <c r="E23" s="67" t="s">
        <v>54</v>
      </c>
      <c r="F23" s="181" t="s">
        <v>179</v>
      </c>
      <c r="G23" s="68">
        <f>0.25*0.6</f>
        <v>0.15</v>
      </c>
      <c r="H23" s="69">
        <v>0.15</v>
      </c>
      <c r="I23" s="144" t="s">
        <v>444</v>
      </c>
      <c r="J23" s="144" t="s">
        <v>445</v>
      </c>
      <c r="K23" s="144" t="s">
        <v>433</v>
      </c>
      <c r="L23" s="138" t="s">
        <v>478</v>
      </c>
      <c r="M23" s="139"/>
    </row>
    <row r="24" spans="1:13" ht="33" customHeight="1">
      <c r="A24" s="179"/>
      <c r="B24" s="164"/>
      <c r="C24" s="172"/>
      <c r="D24" s="162"/>
      <c r="E24" s="67" t="s">
        <v>55</v>
      </c>
      <c r="F24" s="181"/>
      <c r="G24" s="68">
        <f>0.25*0.6</f>
        <v>0.15</v>
      </c>
      <c r="H24" s="69">
        <v>0.15</v>
      </c>
      <c r="I24" s="160"/>
      <c r="J24" s="160"/>
      <c r="K24" s="160"/>
      <c r="L24" s="140"/>
      <c r="M24" s="141"/>
    </row>
    <row r="25" spans="1:13" ht="41.4">
      <c r="A25" s="179"/>
      <c r="B25" s="164"/>
      <c r="C25" s="172"/>
      <c r="D25" s="162"/>
      <c r="E25" s="67" t="s">
        <v>56</v>
      </c>
      <c r="F25" s="71" t="s">
        <v>180</v>
      </c>
      <c r="G25" s="68">
        <f>0.25*0.6</f>
        <v>0.15</v>
      </c>
      <c r="H25" s="69">
        <v>0.15</v>
      </c>
      <c r="I25" s="160"/>
      <c r="J25" s="160"/>
      <c r="K25" s="160"/>
      <c r="L25" s="140"/>
      <c r="M25" s="141"/>
    </row>
    <row r="26" spans="1:13" ht="27.6">
      <c r="A26" s="179"/>
      <c r="B26" s="164"/>
      <c r="C26" s="172"/>
      <c r="D26" s="162"/>
      <c r="E26" s="67" t="s">
        <v>57</v>
      </c>
      <c r="F26" s="71" t="s">
        <v>181</v>
      </c>
      <c r="G26" s="68">
        <f>0.25*0.6</f>
        <v>0.15</v>
      </c>
      <c r="H26" s="69">
        <v>0.15</v>
      </c>
      <c r="I26" s="160"/>
      <c r="J26" s="160"/>
      <c r="K26" s="160"/>
      <c r="L26" s="140"/>
      <c r="M26" s="141"/>
    </row>
    <row r="27" spans="1:13" ht="27" customHeight="1">
      <c r="A27" s="179"/>
      <c r="B27" s="165"/>
      <c r="C27" s="173"/>
      <c r="D27" s="163"/>
      <c r="E27" s="67" t="s">
        <v>227</v>
      </c>
      <c r="F27" s="72" t="s">
        <v>211</v>
      </c>
      <c r="G27" s="98">
        <v>0.4</v>
      </c>
      <c r="H27" s="99">
        <f>0.1*2</f>
        <v>0.2</v>
      </c>
      <c r="I27" s="145"/>
      <c r="J27" s="145"/>
      <c r="K27" s="145"/>
      <c r="L27" s="142"/>
      <c r="M27" s="143"/>
    </row>
    <row r="28" spans="1:13" ht="38.25" customHeight="1">
      <c r="A28" s="179"/>
      <c r="B28" s="174">
        <v>5</v>
      </c>
      <c r="C28" s="171" t="s">
        <v>20</v>
      </c>
      <c r="D28" s="161" t="s">
        <v>133</v>
      </c>
      <c r="E28" s="74" t="s">
        <v>58</v>
      </c>
      <c r="F28" s="79" t="s">
        <v>182</v>
      </c>
      <c r="G28" s="75">
        <f>0.5*0.6</f>
        <v>0.3</v>
      </c>
      <c r="H28" s="76">
        <v>0.3</v>
      </c>
      <c r="I28" s="149" t="s">
        <v>446</v>
      </c>
      <c r="J28" s="149" t="s">
        <v>229</v>
      </c>
      <c r="K28" s="149" t="s">
        <v>447</v>
      </c>
      <c r="L28" s="138" t="s">
        <v>470</v>
      </c>
      <c r="M28" s="139"/>
    </row>
    <row r="29" spans="1:13" ht="59.25" customHeight="1">
      <c r="A29" s="179"/>
      <c r="B29" s="164"/>
      <c r="C29" s="172"/>
      <c r="D29" s="162"/>
      <c r="E29" s="74" t="s">
        <v>59</v>
      </c>
      <c r="F29" s="82" t="s">
        <v>183</v>
      </c>
      <c r="G29" s="95">
        <f>0.5*0.6</f>
        <v>0.3</v>
      </c>
      <c r="H29" s="92">
        <v>0</v>
      </c>
      <c r="I29" s="151"/>
      <c r="J29" s="151"/>
      <c r="K29" s="151"/>
      <c r="L29" s="140"/>
      <c r="M29" s="141"/>
    </row>
    <row r="30" spans="1:13" ht="66" customHeight="1">
      <c r="A30" s="179"/>
      <c r="B30" s="165"/>
      <c r="C30" s="173"/>
      <c r="D30" s="163"/>
      <c r="E30" s="74" t="s">
        <v>208</v>
      </c>
      <c r="F30" s="79" t="s">
        <v>206</v>
      </c>
      <c r="G30" s="95">
        <v>0.4</v>
      </c>
      <c r="H30" s="92">
        <v>0</v>
      </c>
      <c r="I30" s="150"/>
      <c r="J30" s="150"/>
      <c r="K30" s="150"/>
      <c r="L30" s="142" t="s">
        <v>477</v>
      </c>
      <c r="M30" s="143"/>
    </row>
    <row r="31" spans="1:13" ht="28.5" customHeight="1">
      <c r="A31" s="179"/>
      <c r="B31" s="174">
        <v>6</v>
      </c>
      <c r="C31" s="171" t="s">
        <v>21</v>
      </c>
      <c r="D31" s="161" t="s">
        <v>134</v>
      </c>
      <c r="E31" s="67" t="s">
        <v>60</v>
      </c>
      <c r="F31" s="184" t="s">
        <v>230</v>
      </c>
      <c r="G31" s="98">
        <f>0.25*0.6</f>
        <v>0.15</v>
      </c>
      <c r="H31" s="99">
        <v>0</v>
      </c>
      <c r="I31" s="144" t="s">
        <v>448</v>
      </c>
      <c r="J31" s="144" t="s">
        <v>234</v>
      </c>
      <c r="K31" s="144" t="s">
        <v>449</v>
      </c>
      <c r="L31" s="138" t="s">
        <v>479</v>
      </c>
      <c r="M31" s="139"/>
    </row>
    <row r="32" spans="1:13" ht="34.5" customHeight="1">
      <c r="A32" s="179"/>
      <c r="B32" s="164"/>
      <c r="C32" s="172"/>
      <c r="D32" s="162"/>
      <c r="E32" s="67" t="s">
        <v>61</v>
      </c>
      <c r="F32" s="185"/>
      <c r="G32" s="98">
        <f>0.25*0.6</f>
        <v>0.15</v>
      </c>
      <c r="H32" s="99">
        <v>0</v>
      </c>
      <c r="I32" s="160"/>
      <c r="J32" s="160"/>
      <c r="K32" s="160"/>
      <c r="L32" s="140"/>
      <c r="M32" s="141"/>
    </row>
    <row r="33" spans="1:13" ht="39" customHeight="1">
      <c r="A33" s="179"/>
      <c r="B33" s="164"/>
      <c r="C33" s="172"/>
      <c r="D33" s="162"/>
      <c r="E33" s="67" t="s">
        <v>62</v>
      </c>
      <c r="F33" s="185"/>
      <c r="G33" s="98">
        <f>0.25*0.6</f>
        <v>0.15</v>
      </c>
      <c r="H33" s="99">
        <v>0</v>
      </c>
      <c r="I33" s="160"/>
      <c r="J33" s="160"/>
      <c r="K33" s="160"/>
      <c r="L33" s="140"/>
      <c r="M33" s="141"/>
    </row>
    <row r="34" spans="1:13" ht="48.75" customHeight="1">
      <c r="A34" s="179"/>
      <c r="B34" s="164"/>
      <c r="C34" s="172"/>
      <c r="D34" s="162"/>
      <c r="E34" s="67" t="s">
        <v>63</v>
      </c>
      <c r="F34" s="186"/>
      <c r="G34" s="98">
        <f>0.25*0.6</f>
        <v>0.15</v>
      </c>
      <c r="H34" s="99">
        <v>0</v>
      </c>
      <c r="I34" s="160"/>
      <c r="J34" s="160"/>
      <c r="K34" s="160"/>
      <c r="L34" s="140"/>
      <c r="M34" s="141"/>
    </row>
    <row r="35" spans="1:13" ht="35.25" customHeight="1">
      <c r="A35" s="179"/>
      <c r="B35" s="165"/>
      <c r="C35" s="173"/>
      <c r="D35" s="163"/>
      <c r="E35" s="67" t="s">
        <v>209</v>
      </c>
      <c r="F35" s="73" t="s">
        <v>206</v>
      </c>
      <c r="G35" s="98">
        <v>0.4</v>
      </c>
      <c r="H35" s="99">
        <v>0</v>
      </c>
      <c r="I35" s="145"/>
      <c r="J35" s="145"/>
      <c r="K35" s="145"/>
      <c r="L35" s="142"/>
      <c r="M35" s="143"/>
    </row>
    <row r="36" spans="1:13" ht="30.75" customHeight="1">
      <c r="A36" s="179"/>
      <c r="B36" s="174">
        <v>7</v>
      </c>
      <c r="C36" s="171" t="s">
        <v>22</v>
      </c>
      <c r="D36" s="161" t="s">
        <v>135</v>
      </c>
      <c r="E36" s="74" t="s">
        <v>70</v>
      </c>
      <c r="F36" s="154" t="s">
        <v>232</v>
      </c>
      <c r="G36" s="75">
        <f>0.25*0.6</f>
        <v>0.15</v>
      </c>
      <c r="H36" s="76">
        <v>0.15</v>
      </c>
      <c r="I36" s="149" t="s">
        <v>432</v>
      </c>
      <c r="J36" s="149" t="s">
        <v>450</v>
      </c>
      <c r="K36" s="149" t="s">
        <v>433</v>
      </c>
      <c r="L36" s="116" t="s">
        <v>471</v>
      </c>
      <c r="M36" s="117"/>
    </row>
    <row r="37" spans="1:13" ht="21.75" customHeight="1">
      <c r="A37" s="179"/>
      <c r="B37" s="164"/>
      <c r="C37" s="172"/>
      <c r="D37" s="162"/>
      <c r="E37" s="74" t="s">
        <v>71</v>
      </c>
      <c r="F37" s="155"/>
      <c r="G37" s="75">
        <f>0.25*0.6</f>
        <v>0.15</v>
      </c>
      <c r="H37" s="76">
        <v>0.15</v>
      </c>
      <c r="I37" s="151"/>
      <c r="J37" s="151"/>
      <c r="K37" s="151"/>
      <c r="L37" s="118"/>
      <c r="M37" s="119"/>
    </row>
    <row r="38" spans="1:13" ht="22.5" customHeight="1">
      <c r="A38" s="179"/>
      <c r="B38" s="164"/>
      <c r="C38" s="172"/>
      <c r="D38" s="162"/>
      <c r="E38" s="74" t="s">
        <v>72</v>
      </c>
      <c r="F38" s="155"/>
      <c r="G38" s="75">
        <f>0.25*0.6</f>
        <v>0.15</v>
      </c>
      <c r="H38" s="76">
        <v>0.15</v>
      </c>
      <c r="I38" s="151"/>
      <c r="J38" s="151"/>
      <c r="K38" s="151"/>
      <c r="L38" s="118"/>
      <c r="M38" s="119"/>
    </row>
    <row r="39" spans="1:13" ht="27.6">
      <c r="A39" s="179"/>
      <c r="B39" s="164"/>
      <c r="C39" s="172"/>
      <c r="D39" s="162"/>
      <c r="E39" s="74" t="s">
        <v>73</v>
      </c>
      <c r="F39" s="156"/>
      <c r="G39" s="75">
        <f>0.25*0.6</f>
        <v>0.15</v>
      </c>
      <c r="H39" s="76">
        <v>0.15</v>
      </c>
      <c r="I39" s="151"/>
      <c r="J39" s="151"/>
      <c r="K39" s="151"/>
      <c r="L39" s="118"/>
      <c r="M39" s="119"/>
    </row>
    <row r="40" spans="1:13" ht="28.5" customHeight="1">
      <c r="A40" s="179"/>
      <c r="B40" s="165"/>
      <c r="C40" s="173"/>
      <c r="D40" s="163"/>
      <c r="E40" s="74" t="s">
        <v>231</v>
      </c>
      <c r="F40" s="77" t="s">
        <v>206</v>
      </c>
      <c r="G40" s="95">
        <v>0.4</v>
      </c>
      <c r="H40" s="92">
        <v>0.15</v>
      </c>
      <c r="I40" s="150"/>
      <c r="J40" s="150"/>
      <c r="K40" s="150"/>
      <c r="L40" s="120"/>
      <c r="M40" s="121"/>
    </row>
    <row r="41" spans="1:13" ht="39.75" customHeight="1">
      <c r="A41" s="179"/>
      <c r="B41" s="174">
        <v>8</v>
      </c>
      <c r="C41" s="171" t="s">
        <v>23</v>
      </c>
      <c r="D41" s="161" t="s">
        <v>135</v>
      </c>
      <c r="E41" s="67" t="s">
        <v>74</v>
      </c>
      <c r="F41" s="184" t="s">
        <v>165</v>
      </c>
      <c r="G41" s="68">
        <f>0.4*0.6</f>
        <v>0.24</v>
      </c>
      <c r="H41" s="69">
        <v>0.24</v>
      </c>
      <c r="I41" s="144" t="s">
        <v>432</v>
      </c>
      <c r="J41" s="144" t="s">
        <v>451</v>
      </c>
      <c r="K41" s="144" t="s">
        <v>433</v>
      </c>
      <c r="L41" s="116" t="s">
        <v>472</v>
      </c>
      <c r="M41" s="117"/>
    </row>
    <row r="42" spans="1:13" ht="29.25" customHeight="1">
      <c r="A42" s="179"/>
      <c r="B42" s="164"/>
      <c r="C42" s="172"/>
      <c r="D42" s="162"/>
      <c r="E42" s="67" t="s">
        <v>75</v>
      </c>
      <c r="F42" s="185"/>
      <c r="G42" s="68">
        <f>0.3*0.6</f>
        <v>0.18</v>
      </c>
      <c r="H42" s="69">
        <v>0.18</v>
      </c>
      <c r="I42" s="160"/>
      <c r="J42" s="160"/>
      <c r="K42" s="160"/>
      <c r="L42" s="118"/>
      <c r="M42" s="119"/>
    </row>
    <row r="43" spans="1:13" ht="29.25" customHeight="1">
      <c r="A43" s="179"/>
      <c r="B43" s="164"/>
      <c r="C43" s="172"/>
      <c r="D43" s="162"/>
      <c r="E43" s="67" t="s">
        <v>76</v>
      </c>
      <c r="F43" s="186"/>
      <c r="G43" s="68">
        <f>0.3*0.6</f>
        <v>0.18</v>
      </c>
      <c r="H43" s="69">
        <v>0.18</v>
      </c>
      <c r="I43" s="160"/>
      <c r="J43" s="160"/>
      <c r="K43" s="160"/>
      <c r="L43" s="118"/>
      <c r="M43" s="119"/>
    </row>
    <row r="44" spans="1:13" ht="34.5" customHeight="1">
      <c r="A44" s="179"/>
      <c r="B44" s="165"/>
      <c r="C44" s="173"/>
      <c r="D44" s="163"/>
      <c r="E44" s="67" t="s">
        <v>210</v>
      </c>
      <c r="F44" s="70" t="s">
        <v>211</v>
      </c>
      <c r="G44" s="98">
        <v>0.4</v>
      </c>
      <c r="H44" s="99">
        <f>0.1*2</f>
        <v>0.2</v>
      </c>
      <c r="I44" s="145"/>
      <c r="J44" s="145"/>
      <c r="K44" s="145"/>
      <c r="L44" s="120"/>
      <c r="M44" s="121"/>
    </row>
    <row r="45" spans="1:13" ht="29.25" customHeight="1">
      <c r="A45" s="179"/>
      <c r="B45" s="174">
        <v>9</v>
      </c>
      <c r="C45" s="170" t="s">
        <v>24</v>
      </c>
      <c r="D45" s="161" t="s">
        <v>136</v>
      </c>
      <c r="E45" s="74" t="s">
        <v>77</v>
      </c>
      <c r="F45" s="82" t="s">
        <v>166</v>
      </c>
      <c r="G45" s="75">
        <v>0.5</v>
      </c>
      <c r="H45" s="76">
        <v>0.5</v>
      </c>
      <c r="I45" s="149" t="s">
        <v>432</v>
      </c>
      <c r="J45" s="149" t="s">
        <v>233</v>
      </c>
      <c r="K45" s="149" t="s">
        <v>433</v>
      </c>
      <c r="L45" s="86"/>
      <c r="M45" s="87"/>
    </row>
    <row r="46" spans="1:13" ht="43.5" customHeight="1">
      <c r="A46" s="179"/>
      <c r="B46" s="164"/>
      <c r="C46" s="170"/>
      <c r="D46" s="162"/>
      <c r="E46" s="74" t="s">
        <v>78</v>
      </c>
      <c r="F46" s="82" t="s">
        <v>167</v>
      </c>
      <c r="G46" s="75">
        <v>0.3</v>
      </c>
      <c r="H46" s="76">
        <v>0.3</v>
      </c>
      <c r="I46" s="151"/>
      <c r="J46" s="151"/>
      <c r="K46" s="151"/>
      <c r="L46" s="88"/>
      <c r="M46" s="89"/>
    </row>
    <row r="47" spans="1:13" ht="36" customHeight="1">
      <c r="A47" s="179"/>
      <c r="B47" s="165"/>
      <c r="C47" s="170"/>
      <c r="D47" s="163"/>
      <c r="E47" s="74" t="s">
        <v>79</v>
      </c>
      <c r="F47" s="82" t="s">
        <v>185</v>
      </c>
      <c r="G47" s="75">
        <v>0.2</v>
      </c>
      <c r="H47" s="76">
        <v>0.2</v>
      </c>
      <c r="I47" s="150"/>
      <c r="J47" s="150"/>
      <c r="K47" s="150"/>
      <c r="L47" s="90"/>
      <c r="M47" s="91"/>
    </row>
    <row r="48" spans="1:13" ht="54.75" customHeight="1">
      <c r="A48" s="179"/>
      <c r="B48" s="174">
        <v>10</v>
      </c>
      <c r="C48" s="171" t="s">
        <v>25</v>
      </c>
      <c r="D48" s="161" t="s">
        <v>137</v>
      </c>
      <c r="E48" s="67" t="s">
        <v>80</v>
      </c>
      <c r="F48" s="184" t="s">
        <v>186</v>
      </c>
      <c r="G48" s="98">
        <f>0.25*0.6</f>
        <v>0.15</v>
      </c>
      <c r="H48" s="99">
        <v>0</v>
      </c>
      <c r="I48" s="144" t="s">
        <v>480</v>
      </c>
      <c r="J48" s="144" t="s">
        <v>452</v>
      </c>
      <c r="K48" s="144" t="s">
        <v>447</v>
      </c>
      <c r="L48" s="116" t="s">
        <v>481</v>
      </c>
      <c r="M48" s="117"/>
    </row>
    <row r="49" spans="1:13" ht="14.4">
      <c r="A49" s="179"/>
      <c r="B49" s="164"/>
      <c r="C49" s="172"/>
      <c r="D49" s="162"/>
      <c r="E49" s="67" t="s">
        <v>81</v>
      </c>
      <c r="F49" s="185"/>
      <c r="G49" s="98">
        <f>0.25*0.6</f>
        <v>0.15</v>
      </c>
      <c r="H49" s="99">
        <v>0</v>
      </c>
      <c r="I49" s="160"/>
      <c r="J49" s="160"/>
      <c r="K49" s="160"/>
      <c r="L49" s="118"/>
      <c r="M49" s="119"/>
    </row>
    <row r="50" spans="1:13" ht="23.25" customHeight="1">
      <c r="A50" s="179"/>
      <c r="B50" s="164"/>
      <c r="C50" s="172"/>
      <c r="D50" s="162"/>
      <c r="E50" s="67" t="s">
        <v>82</v>
      </c>
      <c r="F50" s="185"/>
      <c r="G50" s="98">
        <f>0.25*0.6</f>
        <v>0.15</v>
      </c>
      <c r="H50" s="99">
        <v>0</v>
      </c>
      <c r="I50" s="160"/>
      <c r="J50" s="160"/>
      <c r="K50" s="160"/>
      <c r="L50" s="118"/>
      <c r="M50" s="119"/>
    </row>
    <row r="51" spans="1:13" ht="25.5" customHeight="1">
      <c r="A51" s="179"/>
      <c r="B51" s="164"/>
      <c r="C51" s="172"/>
      <c r="D51" s="162"/>
      <c r="E51" s="67" t="s">
        <v>83</v>
      </c>
      <c r="F51" s="186"/>
      <c r="G51" s="98">
        <f>0.25*0.6</f>
        <v>0.15</v>
      </c>
      <c r="H51" s="99">
        <v>0</v>
      </c>
      <c r="I51" s="160"/>
      <c r="J51" s="160"/>
      <c r="K51" s="160"/>
      <c r="L51" s="118"/>
      <c r="M51" s="119"/>
    </row>
    <row r="52" spans="1:13" ht="54.75" customHeight="1">
      <c r="A52" s="179"/>
      <c r="B52" s="165"/>
      <c r="C52" s="173"/>
      <c r="D52" s="163"/>
      <c r="E52" s="67" t="s">
        <v>212</v>
      </c>
      <c r="F52" s="73" t="s">
        <v>206</v>
      </c>
      <c r="G52" s="98">
        <v>0.4</v>
      </c>
      <c r="H52" s="99">
        <v>0</v>
      </c>
      <c r="I52" s="145"/>
      <c r="J52" s="145"/>
      <c r="K52" s="145"/>
      <c r="L52" s="120"/>
      <c r="M52" s="121"/>
    </row>
    <row r="53" spans="1:13" ht="39.75" customHeight="1">
      <c r="A53" s="179"/>
      <c r="B53" s="174">
        <v>11</v>
      </c>
      <c r="C53" s="171" t="s">
        <v>26</v>
      </c>
      <c r="D53" s="161" t="s">
        <v>138</v>
      </c>
      <c r="E53" s="74" t="s">
        <v>84</v>
      </c>
      <c r="F53" s="154" t="s">
        <v>187</v>
      </c>
      <c r="G53" s="95">
        <f>0.25*0.6</f>
        <v>0.15</v>
      </c>
      <c r="H53" s="92">
        <v>0</v>
      </c>
      <c r="I53" s="149" t="s">
        <v>453</v>
      </c>
      <c r="J53" s="149" t="s">
        <v>435</v>
      </c>
      <c r="K53" s="149" t="s">
        <v>449</v>
      </c>
      <c r="L53" s="116" t="s">
        <v>487</v>
      </c>
      <c r="M53" s="117"/>
    </row>
    <row r="54" spans="1:13" ht="36.75" customHeight="1">
      <c r="A54" s="179"/>
      <c r="B54" s="164"/>
      <c r="C54" s="172"/>
      <c r="D54" s="162"/>
      <c r="E54" s="74" t="s">
        <v>85</v>
      </c>
      <c r="F54" s="155"/>
      <c r="G54" s="95">
        <f>0.25*0.6</f>
        <v>0.15</v>
      </c>
      <c r="H54" s="92">
        <v>0</v>
      </c>
      <c r="I54" s="151"/>
      <c r="J54" s="151"/>
      <c r="K54" s="151"/>
      <c r="L54" s="118"/>
      <c r="M54" s="119"/>
    </row>
    <row r="55" spans="1:13" ht="39.75" customHeight="1">
      <c r="A55" s="179"/>
      <c r="B55" s="164"/>
      <c r="C55" s="172"/>
      <c r="D55" s="162"/>
      <c r="E55" s="74" t="s">
        <v>86</v>
      </c>
      <c r="F55" s="155"/>
      <c r="G55" s="95">
        <f>0.25*0.6</f>
        <v>0.15</v>
      </c>
      <c r="H55" s="92">
        <v>0</v>
      </c>
      <c r="I55" s="151"/>
      <c r="J55" s="151"/>
      <c r="K55" s="151"/>
      <c r="L55" s="118"/>
      <c r="M55" s="119"/>
    </row>
    <row r="56" spans="1:13" ht="36.75" customHeight="1">
      <c r="A56" s="179"/>
      <c r="B56" s="164"/>
      <c r="C56" s="172"/>
      <c r="D56" s="162"/>
      <c r="E56" s="74" t="s">
        <v>87</v>
      </c>
      <c r="F56" s="156"/>
      <c r="G56" s="95">
        <f>0.25*0.6</f>
        <v>0.15</v>
      </c>
      <c r="H56" s="92">
        <v>0</v>
      </c>
      <c r="I56" s="151"/>
      <c r="J56" s="151"/>
      <c r="K56" s="151"/>
      <c r="L56" s="118"/>
      <c r="M56" s="119"/>
    </row>
    <row r="57" spans="1:13" ht="55.5" customHeight="1">
      <c r="A57" s="179"/>
      <c r="B57" s="165"/>
      <c r="C57" s="173"/>
      <c r="D57" s="163"/>
      <c r="E57" s="74" t="s">
        <v>213</v>
      </c>
      <c r="F57" s="77" t="s">
        <v>206</v>
      </c>
      <c r="G57" s="95">
        <v>0.4</v>
      </c>
      <c r="H57" s="92">
        <v>0</v>
      </c>
      <c r="I57" s="150"/>
      <c r="J57" s="150"/>
      <c r="K57" s="150"/>
      <c r="L57" s="120"/>
      <c r="M57" s="121"/>
    </row>
    <row r="58" spans="1:13" ht="22.5" customHeight="1">
      <c r="A58" s="179"/>
      <c r="B58" s="174">
        <v>12</v>
      </c>
      <c r="C58" s="170" t="s">
        <v>27</v>
      </c>
      <c r="D58" s="161" t="s">
        <v>139</v>
      </c>
      <c r="E58" s="67" t="s">
        <v>88</v>
      </c>
      <c r="F58" s="184" t="s">
        <v>188</v>
      </c>
      <c r="G58" s="68">
        <v>0.25</v>
      </c>
      <c r="H58" s="69">
        <v>0.25</v>
      </c>
      <c r="I58" s="144" t="s">
        <v>432</v>
      </c>
      <c r="J58" s="144" t="s">
        <v>228</v>
      </c>
      <c r="K58" s="144" t="s">
        <v>433</v>
      </c>
      <c r="L58" s="132"/>
      <c r="M58" s="133"/>
    </row>
    <row r="59" spans="1:13" ht="22.5" customHeight="1">
      <c r="A59" s="179"/>
      <c r="B59" s="164"/>
      <c r="C59" s="170"/>
      <c r="D59" s="162"/>
      <c r="E59" s="67" t="s">
        <v>89</v>
      </c>
      <c r="F59" s="185"/>
      <c r="G59" s="68">
        <v>0.25</v>
      </c>
      <c r="H59" s="69">
        <v>0.25</v>
      </c>
      <c r="I59" s="160"/>
      <c r="J59" s="160"/>
      <c r="K59" s="160"/>
      <c r="L59" s="134"/>
      <c r="M59" s="135"/>
    </row>
    <row r="60" spans="1:13" ht="21.75" customHeight="1">
      <c r="A60" s="179"/>
      <c r="B60" s="164"/>
      <c r="C60" s="170"/>
      <c r="D60" s="162"/>
      <c r="E60" s="67" t="s">
        <v>90</v>
      </c>
      <c r="F60" s="185"/>
      <c r="G60" s="68">
        <v>0.25</v>
      </c>
      <c r="H60" s="69">
        <v>0.25</v>
      </c>
      <c r="I60" s="160"/>
      <c r="J60" s="160"/>
      <c r="K60" s="160"/>
      <c r="L60" s="134"/>
      <c r="M60" s="135"/>
    </row>
    <row r="61" spans="1:13" ht="14.4">
      <c r="A61" s="179"/>
      <c r="B61" s="165"/>
      <c r="C61" s="170"/>
      <c r="D61" s="163"/>
      <c r="E61" s="67" t="s">
        <v>91</v>
      </c>
      <c r="F61" s="186"/>
      <c r="G61" s="68">
        <v>0.25</v>
      </c>
      <c r="H61" s="69">
        <v>0.25</v>
      </c>
      <c r="I61" s="145"/>
      <c r="J61" s="145"/>
      <c r="K61" s="145"/>
      <c r="L61" s="136"/>
      <c r="M61" s="137"/>
    </row>
    <row r="62" spans="1:13" ht="37.5" customHeight="1">
      <c r="A62" s="179"/>
      <c r="B62" s="174">
        <v>13</v>
      </c>
      <c r="C62" s="171" t="s">
        <v>28</v>
      </c>
      <c r="D62" s="161" t="s">
        <v>140</v>
      </c>
      <c r="E62" s="74" t="s">
        <v>92</v>
      </c>
      <c r="F62" s="154" t="s">
        <v>189</v>
      </c>
      <c r="G62" s="95">
        <f>0.25*0.6</f>
        <v>0.15</v>
      </c>
      <c r="H62" s="92">
        <v>0</v>
      </c>
      <c r="I62" s="149" t="s">
        <v>482</v>
      </c>
      <c r="J62" s="149" t="s">
        <v>454</v>
      </c>
      <c r="K62" s="149" t="s">
        <v>447</v>
      </c>
      <c r="L62" s="203" t="s">
        <v>483</v>
      </c>
      <c r="M62" s="204"/>
    </row>
    <row r="63" spans="1:13" ht="37.5" customHeight="1">
      <c r="A63" s="179"/>
      <c r="B63" s="164"/>
      <c r="C63" s="172"/>
      <c r="D63" s="162"/>
      <c r="E63" s="74" t="s">
        <v>93</v>
      </c>
      <c r="F63" s="155"/>
      <c r="G63" s="95">
        <f>0.25*0.6</f>
        <v>0.15</v>
      </c>
      <c r="H63" s="92">
        <v>0</v>
      </c>
      <c r="I63" s="151"/>
      <c r="J63" s="151"/>
      <c r="K63" s="151"/>
      <c r="L63" s="205"/>
      <c r="M63" s="206"/>
    </row>
    <row r="64" spans="1:13" ht="37.5" customHeight="1">
      <c r="A64" s="179"/>
      <c r="B64" s="164"/>
      <c r="C64" s="172"/>
      <c r="D64" s="162"/>
      <c r="E64" s="74" t="s">
        <v>94</v>
      </c>
      <c r="F64" s="155"/>
      <c r="G64" s="95">
        <f>0.25*0.6</f>
        <v>0.15</v>
      </c>
      <c r="H64" s="92">
        <v>0</v>
      </c>
      <c r="I64" s="151"/>
      <c r="J64" s="151"/>
      <c r="K64" s="151"/>
      <c r="L64" s="205"/>
      <c r="M64" s="206"/>
    </row>
    <row r="65" spans="1:13" ht="37.5" customHeight="1">
      <c r="A65" s="179"/>
      <c r="B65" s="164"/>
      <c r="C65" s="172"/>
      <c r="D65" s="162"/>
      <c r="E65" s="74" t="s">
        <v>95</v>
      </c>
      <c r="F65" s="156"/>
      <c r="G65" s="95">
        <f>0.25*0.6</f>
        <v>0.15</v>
      </c>
      <c r="H65" s="92">
        <v>0</v>
      </c>
      <c r="I65" s="151"/>
      <c r="J65" s="151"/>
      <c r="K65" s="151"/>
      <c r="L65" s="205"/>
      <c r="M65" s="206"/>
    </row>
    <row r="66" spans="1:13" ht="91.5" customHeight="1">
      <c r="A66" s="179"/>
      <c r="B66" s="165"/>
      <c r="C66" s="173"/>
      <c r="D66" s="163"/>
      <c r="E66" s="74" t="s">
        <v>214</v>
      </c>
      <c r="F66" s="77" t="s">
        <v>206</v>
      </c>
      <c r="G66" s="95">
        <v>0.4</v>
      </c>
      <c r="H66" s="92">
        <v>0</v>
      </c>
      <c r="I66" s="150"/>
      <c r="J66" s="150"/>
      <c r="K66" s="150"/>
      <c r="L66" s="207"/>
      <c r="M66" s="208"/>
    </row>
    <row r="67" spans="1:13" ht="51.75" customHeight="1">
      <c r="A67" s="179"/>
      <c r="B67" s="174">
        <v>14</v>
      </c>
      <c r="C67" s="171" t="s">
        <v>29</v>
      </c>
      <c r="D67" s="161" t="s">
        <v>141</v>
      </c>
      <c r="E67" s="62" t="s">
        <v>96</v>
      </c>
      <c r="F67" s="157" t="s">
        <v>190</v>
      </c>
      <c r="G67" s="64">
        <f>0.5*0.6</f>
        <v>0.3</v>
      </c>
      <c r="H67" s="65">
        <v>0.3</v>
      </c>
      <c r="I67" s="146" t="s">
        <v>432</v>
      </c>
      <c r="J67" s="146" t="s">
        <v>458</v>
      </c>
      <c r="K67" s="146" t="s">
        <v>433</v>
      </c>
      <c r="L67" s="116" t="s">
        <v>484</v>
      </c>
      <c r="M67" s="117"/>
    </row>
    <row r="68" spans="1:13" ht="61.5" customHeight="1">
      <c r="A68" s="179"/>
      <c r="B68" s="164"/>
      <c r="C68" s="172"/>
      <c r="D68" s="162"/>
      <c r="E68" s="62" t="s">
        <v>97</v>
      </c>
      <c r="F68" s="159"/>
      <c r="G68" s="64">
        <f>0.5*0.6</f>
        <v>0.3</v>
      </c>
      <c r="H68" s="65">
        <v>0.3</v>
      </c>
      <c r="I68" s="147"/>
      <c r="J68" s="147"/>
      <c r="K68" s="147"/>
      <c r="L68" s="118"/>
      <c r="M68" s="119"/>
    </row>
    <row r="69" spans="1:13" ht="27.6">
      <c r="A69" s="179"/>
      <c r="B69" s="165"/>
      <c r="C69" s="173"/>
      <c r="D69" s="163"/>
      <c r="E69" s="62" t="s">
        <v>215</v>
      </c>
      <c r="F69" s="78" t="s">
        <v>206</v>
      </c>
      <c r="G69" s="96">
        <v>0.4</v>
      </c>
      <c r="H69" s="97">
        <f>0.05*5</f>
        <v>0.25</v>
      </c>
      <c r="I69" s="148"/>
      <c r="J69" s="148"/>
      <c r="K69" s="148"/>
      <c r="L69" s="120"/>
      <c r="M69" s="121"/>
    </row>
    <row r="70" spans="1:13" ht="15" customHeight="1">
      <c r="A70" s="179"/>
      <c r="B70" s="174">
        <v>15</v>
      </c>
      <c r="C70" s="171" t="s">
        <v>30</v>
      </c>
      <c r="D70" s="161" t="s">
        <v>142</v>
      </c>
      <c r="E70" s="74" t="s">
        <v>98</v>
      </c>
      <c r="F70" s="154" t="s">
        <v>191</v>
      </c>
      <c r="G70" s="75">
        <f>0.2*0.6</f>
        <v>0.12</v>
      </c>
      <c r="H70" s="76">
        <v>0.12</v>
      </c>
      <c r="I70" s="149" t="s">
        <v>462</v>
      </c>
      <c r="J70" s="149" t="s">
        <v>461</v>
      </c>
      <c r="K70" s="149" t="s">
        <v>433</v>
      </c>
      <c r="L70" s="116" t="s">
        <v>485</v>
      </c>
      <c r="M70" s="117"/>
    </row>
    <row r="71" spans="1:13" ht="14.4">
      <c r="A71" s="179"/>
      <c r="B71" s="164"/>
      <c r="C71" s="172"/>
      <c r="D71" s="162"/>
      <c r="E71" s="74" t="s">
        <v>99</v>
      </c>
      <c r="F71" s="155"/>
      <c r="G71" s="75">
        <f>0.2*0.6</f>
        <v>0.12</v>
      </c>
      <c r="H71" s="76">
        <v>0.12</v>
      </c>
      <c r="I71" s="151"/>
      <c r="J71" s="151"/>
      <c r="K71" s="151"/>
      <c r="L71" s="118"/>
      <c r="M71" s="119"/>
    </row>
    <row r="72" spans="1:13" ht="14.4">
      <c r="A72" s="179"/>
      <c r="B72" s="164"/>
      <c r="C72" s="172"/>
      <c r="D72" s="162"/>
      <c r="E72" s="74" t="s">
        <v>100</v>
      </c>
      <c r="F72" s="155"/>
      <c r="G72" s="75">
        <f>0.2*0.6</f>
        <v>0.12</v>
      </c>
      <c r="H72" s="76">
        <v>0.12</v>
      </c>
      <c r="I72" s="151"/>
      <c r="J72" s="151"/>
      <c r="K72" s="151"/>
      <c r="L72" s="118"/>
      <c r="M72" s="119"/>
    </row>
    <row r="73" spans="1:13" ht="14.4">
      <c r="A73" s="179"/>
      <c r="B73" s="164"/>
      <c r="C73" s="172"/>
      <c r="D73" s="162"/>
      <c r="E73" s="74" t="s">
        <v>101</v>
      </c>
      <c r="F73" s="155"/>
      <c r="G73" s="75">
        <f>0.2*0.6</f>
        <v>0.12</v>
      </c>
      <c r="H73" s="76">
        <v>0.12</v>
      </c>
      <c r="I73" s="151"/>
      <c r="J73" s="151"/>
      <c r="K73" s="151"/>
      <c r="L73" s="118"/>
      <c r="M73" s="119"/>
    </row>
    <row r="74" spans="1:13" ht="24.75" customHeight="1">
      <c r="A74" s="179"/>
      <c r="B74" s="164"/>
      <c r="C74" s="172"/>
      <c r="D74" s="162"/>
      <c r="E74" s="74" t="s">
        <v>102</v>
      </c>
      <c r="F74" s="156"/>
      <c r="G74" s="75">
        <f>0.2*0.6</f>
        <v>0.12</v>
      </c>
      <c r="H74" s="76">
        <v>0.12</v>
      </c>
      <c r="I74" s="151"/>
      <c r="J74" s="151"/>
      <c r="K74" s="151"/>
      <c r="L74" s="118"/>
      <c r="M74" s="119"/>
    </row>
    <row r="75" spans="1:13" ht="72.75" customHeight="1">
      <c r="A75" s="179"/>
      <c r="B75" s="165"/>
      <c r="C75" s="173"/>
      <c r="D75" s="163"/>
      <c r="E75" s="74" t="s">
        <v>216</v>
      </c>
      <c r="F75" s="77" t="s">
        <v>206</v>
      </c>
      <c r="G75" s="95">
        <v>0.4</v>
      </c>
      <c r="H75" s="92">
        <f>0.05*4</f>
        <v>0.2</v>
      </c>
      <c r="I75" s="150"/>
      <c r="J75" s="150"/>
      <c r="K75" s="150"/>
      <c r="L75" s="120"/>
      <c r="M75" s="121"/>
    </row>
    <row r="76" spans="1:13" ht="15" customHeight="1">
      <c r="A76" s="179"/>
      <c r="B76" s="174">
        <v>16</v>
      </c>
      <c r="C76" s="171" t="s">
        <v>31</v>
      </c>
      <c r="D76" s="161" t="s">
        <v>144</v>
      </c>
      <c r="E76" s="62" t="s">
        <v>64</v>
      </c>
      <c r="F76" s="157" t="s">
        <v>236</v>
      </c>
      <c r="G76" s="64">
        <f>0.2*0.6</f>
        <v>0.12</v>
      </c>
      <c r="H76" s="65">
        <v>0.12</v>
      </c>
      <c r="I76" s="146" t="s">
        <v>463</v>
      </c>
      <c r="J76" s="146" t="s">
        <v>464</v>
      </c>
      <c r="K76" s="146" t="s">
        <v>433</v>
      </c>
      <c r="L76" s="116" t="s">
        <v>486</v>
      </c>
      <c r="M76" s="117"/>
    </row>
    <row r="77" spans="1:13" ht="14.4">
      <c r="A77" s="179"/>
      <c r="B77" s="164"/>
      <c r="C77" s="172"/>
      <c r="D77" s="162"/>
      <c r="E77" s="62" t="s">
        <v>65</v>
      </c>
      <c r="F77" s="158"/>
      <c r="G77" s="64">
        <f>0.2*0.6</f>
        <v>0.12</v>
      </c>
      <c r="H77" s="65">
        <v>0.12</v>
      </c>
      <c r="I77" s="147"/>
      <c r="J77" s="147"/>
      <c r="K77" s="147"/>
      <c r="L77" s="118"/>
      <c r="M77" s="119"/>
    </row>
    <row r="78" spans="1:13" ht="14.4">
      <c r="A78" s="179"/>
      <c r="B78" s="164"/>
      <c r="C78" s="172"/>
      <c r="D78" s="162"/>
      <c r="E78" s="62" t="s">
        <v>66</v>
      </c>
      <c r="F78" s="158"/>
      <c r="G78" s="64">
        <f>0.2*0.6</f>
        <v>0.12</v>
      </c>
      <c r="H78" s="65">
        <v>0.12</v>
      </c>
      <c r="I78" s="147"/>
      <c r="J78" s="147"/>
      <c r="K78" s="147"/>
      <c r="L78" s="118"/>
      <c r="M78" s="119"/>
    </row>
    <row r="79" spans="1:13" ht="30" customHeight="1">
      <c r="A79" s="179"/>
      <c r="B79" s="164"/>
      <c r="C79" s="172"/>
      <c r="D79" s="162"/>
      <c r="E79" s="62" t="s">
        <v>67</v>
      </c>
      <c r="F79" s="158"/>
      <c r="G79" s="64">
        <f>0.2*0.6</f>
        <v>0.12</v>
      </c>
      <c r="H79" s="65">
        <v>0.12</v>
      </c>
      <c r="I79" s="147"/>
      <c r="J79" s="147"/>
      <c r="K79" s="147"/>
      <c r="L79" s="118"/>
      <c r="M79" s="119"/>
    </row>
    <row r="80" spans="1:13" ht="14.4">
      <c r="A80" s="179"/>
      <c r="B80" s="164"/>
      <c r="C80" s="172"/>
      <c r="D80" s="162"/>
      <c r="E80" s="62" t="s">
        <v>68</v>
      </c>
      <c r="F80" s="159"/>
      <c r="G80" s="64">
        <f>0.2*0.6</f>
        <v>0.12</v>
      </c>
      <c r="H80" s="65">
        <v>0.12</v>
      </c>
      <c r="I80" s="147"/>
      <c r="J80" s="147"/>
      <c r="K80" s="147"/>
      <c r="L80" s="118"/>
      <c r="M80" s="119"/>
    </row>
    <row r="81" spans="1:13" ht="45" customHeight="1">
      <c r="A81" s="179"/>
      <c r="B81" s="165"/>
      <c r="C81" s="173"/>
      <c r="D81" s="163"/>
      <c r="E81" s="62" t="s">
        <v>217</v>
      </c>
      <c r="F81" s="78" t="s">
        <v>206</v>
      </c>
      <c r="G81" s="96">
        <v>0.4</v>
      </c>
      <c r="H81" s="97">
        <f>0.05*6</f>
        <v>0.30000000000000004</v>
      </c>
      <c r="I81" s="148"/>
      <c r="J81" s="148"/>
      <c r="K81" s="148"/>
      <c r="L81" s="120"/>
      <c r="M81" s="121"/>
    </row>
    <row r="82" spans="1:13" ht="15" customHeight="1">
      <c r="A82" s="179"/>
      <c r="B82" s="174">
        <v>17</v>
      </c>
      <c r="C82" s="171" t="s">
        <v>32</v>
      </c>
      <c r="D82" s="161" t="s">
        <v>145</v>
      </c>
      <c r="E82" s="74" t="s">
        <v>103</v>
      </c>
      <c r="F82" s="154" t="s">
        <v>237</v>
      </c>
      <c r="G82" s="75">
        <f>0.2*0.6</f>
        <v>0.12</v>
      </c>
      <c r="H82" s="76">
        <v>0.12</v>
      </c>
      <c r="I82" s="149" t="s">
        <v>432</v>
      </c>
      <c r="J82" s="149" t="s">
        <v>465</v>
      </c>
      <c r="K82" s="149" t="s">
        <v>433</v>
      </c>
      <c r="L82" s="116" t="s">
        <v>489</v>
      </c>
      <c r="M82" s="117"/>
    </row>
    <row r="83" spans="1:13" ht="14.4">
      <c r="A83" s="179"/>
      <c r="B83" s="164"/>
      <c r="C83" s="172"/>
      <c r="D83" s="162"/>
      <c r="E83" s="74" t="s">
        <v>104</v>
      </c>
      <c r="F83" s="155"/>
      <c r="G83" s="75">
        <f>0.2*0.6</f>
        <v>0.12</v>
      </c>
      <c r="H83" s="76">
        <v>0.12</v>
      </c>
      <c r="I83" s="151"/>
      <c r="J83" s="151"/>
      <c r="K83" s="151"/>
      <c r="L83" s="118"/>
      <c r="M83" s="119"/>
    </row>
    <row r="84" spans="1:13" ht="14.4">
      <c r="A84" s="179"/>
      <c r="B84" s="164"/>
      <c r="C84" s="172"/>
      <c r="D84" s="162"/>
      <c r="E84" s="74" t="s">
        <v>105</v>
      </c>
      <c r="F84" s="155"/>
      <c r="G84" s="75">
        <f>0.2*0.6</f>
        <v>0.12</v>
      </c>
      <c r="H84" s="76">
        <v>0.12</v>
      </c>
      <c r="I84" s="151"/>
      <c r="J84" s="151"/>
      <c r="K84" s="151"/>
      <c r="L84" s="118"/>
      <c r="M84" s="119"/>
    </row>
    <row r="85" spans="1:13" ht="14.4">
      <c r="A85" s="179"/>
      <c r="B85" s="164"/>
      <c r="C85" s="172"/>
      <c r="D85" s="162"/>
      <c r="E85" s="74" t="s">
        <v>106</v>
      </c>
      <c r="F85" s="155"/>
      <c r="G85" s="75">
        <f>0.2*0.6</f>
        <v>0.12</v>
      </c>
      <c r="H85" s="76">
        <v>0.12</v>
      </c>
      <c r="I85" s="151"/>
      <c r="J85" s="151"/>
      <c r="K85" s="151"/>
      <c r="L85" s="118"/>
      <c r="M85" s="119"/>
    </row>
    <row r="86" spans="1:13" ht="29.25" customHeight="1">
      <c r="A86" s="179"/>
      <c r="B86" s="164"/>
      <c r="C86" s="172"/>
      <c r="D86" s="162"/>
      <c r="E86" s="74" t="s">
        <v>107</v>
      </c>
      <c r="F86" s="156"/>
      <c r="G86" s="75">
        <f>0.2*0.6</f>
        <v>0.12</v>
      </c>
      <c r="H86" s="76">
        <v>0.12</v>
      </c>
      <c r="I86" s="151"/>
      <c r="J86" s="151"/>
      <c r="K86" s="151"/>
      <c r="L86" s="118"/>
      <c r="M86" s="119"/>
    </row>
    <row r="87" spans="1:13" ht="32.25" customHeight="1">
      <c r="A87" s="179"/>
      <c r="B87" s="165"/>
      <c r="C87" s="173"/>
      <c r="D87" s="163"/>
      <c r="E87" s="74" t="s">
        <v>218</v>
      </c>
      <c r="F87" s="77" t="s">
        <v>206</v>
      </c>
      <c r="G87" s="95">
        <v>0.4</v>
      </c>
      <c r="H87" s="92">
        <f>0.05*5</f>
        <v>0.25</v>
      </c>
      <c r="I87" s="150"/>
      <c r="J87" s="150"/>
      <c r="K87" s="150"/>
      <c r="L87" s="120"/>
      <c r="M87" s="121"/>
    </row>
    <row r="88" spans="1:13" ht="36.75" customHeight="1">
      <c r="A88" s="179"/>
      <c r="B88" s="174">
        <v>18</v>
      </c>
      <c r="C88" s="171" t="s">
        <v>33</v>
      </c>
      <c r="D88" s="161" t="s">
        <v>146</v>
      </c>
      <c r="E88" s="62" t="s">
        <v>108</v>
      </c>
      <c r="F88" s="157" t="s">
        <v>192</v>
      </c>
      <c r="G88" s="64">
        <f>0.5*0.6</f>
        <v>0.3</v>
      </c>
      <c r="H88" s="65">
        <v>0.3</v>
      </c>
      <c r="I88" s="146" t="s">
        <v>466</v>
      </c>
      <c r="J88" s="146" t="s">
        <v>467</v>
      </c>
      <c r="K88" s="146" t="s">
        <v>433</v>
      </c>
      <c r="L88" s="116" t="s">
        <v>488</v>
      </c>
      <c r="M88" s="117"/>
    </row>
    <row r="89" spans="1:13" ht="37.5" customHeight="1">
      <c r="A89" s="179"/>
      <c r="B89" s="164"/>
      <c r="C89" s="172"/>
      <c r="D89" s="162"/>
      <c r="E89" s="62" t="s">
        <v>109</v>
      </c>
      <c r="F89" s="159"/>
      <c r="G89" s="64">
        <f>0.5*0.6</f>
        <v>0.3</v>
      </c>
      <c r="H89" s="65">
        <v>0.3</v>
      </c>
      <c r="I89" s="147"/>
      <c r="J89" s="147"/>
      <c r="K89" s="147"/>
      <c r="L89" s="118"/>
      <c r="M89" s="119"/>
    </row>
    <row r="90" spans="1:13" ht="30.75" customHeight="1">
      <c r="A90" s="179"/>
      <c r="B90" s="165"/>
      <c r="C90" s="173"/>
      <c r="D90" s="163"/>
      <c r="E90" s="62" t="s">
        <v>219</v>
      </c>
      <c r="F90" s="78" t="s">
        <v>206</v>
      </c>
      <c r="G90" s="96">
        <v>0.4</v>
      </c>
      <c r="H90" s="97">
        <f>0.05*4</f>
        <v>0.2</v>
      </c>
      <c r="I90" s="148"/>
      <c r="J90" s="148"/>
      <c r="K90" s="148"/>
      <c r="L90" s="120"/>
      <c r="M90" s="121"/>
    </row>
    <row r="91" spans="1:13" ht="50.25" customHeight="1">
      <c r="A91" s="179"/>
      <c r="B91" s="112">
        <v>19</v>
      </c>
      <c r="C91" s="171" t="s">
        <v>34</v>
      </c>
      <c r="D91" s="56" t="s">
        <v>147</v>
      </c>
      <c r="E91" s="74" t="s">
        <v>110</v>
      </c>
      <c r="F91" s="79" t="s">
        <v>193</v>
      </c>
      <c r="G91" s="75">
        <v>0.6</v>
      </c>
      <c r="H91" s="76">
        <v>0.6</v>
      </c>
      <c r="I91" s="149" t="s">
        <v>432</v>
      </c>
      <c r="J91" s="149" t="s">
        <v>460</v>
      </c>
      <c r="K91" s="149" t="s">
        <v>433</v>
      </c>
      <c r="L91" s="116" t="s">
        <v>490</v>
      </c>
      <c r="M91" s="117"/>
    </row>
    <row r="92" spans="1:13" ht="37.5" customHeight="1">
      <c r="A92" s="179"/>
      <c r="B92" s="113"/>
      <c r="C92" s="173"/>
      <c r="D92" s="57"/>
      <c r="E92" s="74" t="s">
        <v>220</v>
      </c>
      <c r="F92" s="79" t="s">
        <v>206</v>
      </c>
      <c r="G92" s="95">
        <v>0.4</v>
      </c>
      <c r="H92" s="92">
        <f>0.05*4</f>
        <v>0.2</v>
      </c>
      <c r="I92" s="150"/>
      <c r="J92" s="150"/>
      <c r="K92" s="150"/>
      <c r="L92" s="120"/>
      <c r="M92" s="121"/>
    </row>
    <row r="93" spans="1:13" ht="23.25" customHeight="1">
      <c r="A93" s="179"/>
      <c r="B93" s="174">
        <v>20</v>
      </c>
      <c r="C93" s="171" t="s">
        <v>35</v>
      </c>
      <c r="D93" s="161" t="s">
        <v>148</v>
      </c>
      <c r="E93" s="62" t="s">
        <v>111</v>
      </c>
      <c r="F93" s="157" t="s">
        <v>194</v>
      </c>
      <c r="G93" s="64">
        <f>0.25*0.6</f>
        <v>0.15</v>
      </c>
      <c r="H93" s="65">
        <v>0.15</v>
      </c>
      <c r="I93" s="146" t="s">
        <v>459</v>
      </c>
      <c r="J93" s="146" t="s">
        <v>458</v>
      </c>
      <c r="K93" s="146" t="s">
        <v>433</v>
      </c>
      <c r="L93" s="138" t="s">
        <v>491</v>
      </c>
      <c r="M93" s="139"/>
    </row>
    <row r="94" spans="1:13" ht="24" customHeight="1">
      <c r="A94" s="179"/>
      <c r="B94" s="164"/>
      <c r="C94" s="172"/>
      <c r="D94" s="162"/>
      <c r="E94" s="62" t="s">
        <v>112</v>
      </c>
      <c r="F94" s="158"/>
      <c r="G94" s="64">
        <f>0.25*0.6</f>
        <v>0.15</v>
      </c>
      <c r="H94" s="65">
        <v>0.15</v>
      </c>
      <c r="I94" s="147"/>
      <c r="J94" s="147"/>
      <c r="K94" s="147"/>
      <c r="L94" s="140"/>
      <c r="M94" s="141"/>
    </row>
    <row r="95" spans="1:13" ht="27.75" customHeight="1">
      <c r="A95" s="179"/>
      <c r="B95" s="164"/>
      <c r="C95" s="172"/>
      <c r="D95" s="162"/>
      <c r="E95" s="62" t="s">
        <v>113</v>
      </c>
      <c r="F95" s="158"/>
      <c r="G95" s="64">
        <f>0.25*0.6</f>
        <v>0.15</v>
      </c>
      <c r="H95" s="65">
        <v>0.15</v>
      </c>
      <c r="I95" s="147"/>
      <c r="J95" s="147"/>
      <c r="K95" s="147"/>
      <c r="L95" s="140"/>
      <c r="M95" s="141"/>
    </row>
    <row r="96" spans="1:13" ht="20.25" customHeight="1">
      <c r="A96" s="179"/>
      <c r="B96" s="164"/>
      <c r="C96" s="172"/>
      <c r="D96" s="162"/>
      <c r="E96" s="62" t="s">
        <v>114</v>
      </c>
      <c r="F96" s="159"/>
      <c r="G96" s="64">
        <f>0.25*0.6</f>
        <v>0.15</v>
      </c>
      <c r="H96" s="65">
        <v>0.15</v>
      </c>
      <c r="I96" s="147"/>
      <c r="J96" s="147"/>
      <c r="K96" s="147"/>
      <c r="L96" s="140"/>
      <c r="M96" s="141"/>
    </row>
    <row r="97" spans="1:13" ht="39.75" customHeight="1">
      <c r="A97" s="179"/>
      <c r="B97" s="165"/>
      <c r="C97" s="173"/>
      <c r="D97" s="163"/>
      <c r="E97" s="62" t="s">
        <v>221</v>
      </c>
      <c r="F97" s="78" t="s">
        <v>206</v>
      </c>
      <c r="G97" s="96">
        <v>0.4</v>
      </c>
      <c r="H97" s="97">
        <f>0.05*5</f>
        <v>0.25</v>
      </c>
      <c r="I97" s="148"/>
      <c r="J97" s="148"/>
      <c r="K97" s="148"/>
      <c r="L97" s="142"/>
      <c r="M97" s="143"/>
    </row>
    <row r="98" spans="1:13" ht="41.4">
      <c r="A98" s="179"/>
      <c r="B98" s="114">
        <v>21</v>
      </c>
      <c r="C98" s="58" t="s">
        <v>36</v>
      </c>
      <c r="D98" s="59" t="s">
        <v>149</v>
      </c>
      <c r="E98" s="74" t="s">
        <v>115</v>
      </c>
      <c r="F98" s="79" t="s">
        <v>195</v>
      </c>
      <c r="G98" s="75">
        <v>1</v>
      </c>
      <c r="H98" s="76">
        <v>1</v>
      </c>
      <c r="I98" s="80" t="s">
        <v>433</v>
      </c>
      <c r="J98" s="80" t="s">
        <v>433</v>
      </c>
      <c r="K98" s="80" t="s">
        <v>433</v>
      </c>
      <c r="L98" s="100"/>
      <c r="M98" s="101"/>
    </row>
    <row r="99" spans="1:13" ht="32.25" customHeight="1">
      <c r="A99" s="179"/>
      <c r="B99" s="174">
        <v>22</v>
      </c>
      <c r="C99" s="171" t="s">
        <v>37</v>
      </c>
      <c r="D99" s="161" t="s">
        <v>150</v>
      </c>
      <c r="E99" s="67" t="s">
        <v>116</v>
      </c>
      <c r="F99" s="72" t="s">
        <v>196</v>
      </c>
      <c r="G99" s="98">
        <v>0.6</v>
      </c>
      <c r="H99" s="99">
        <v>0</v>
      </c>
      <c r="I99" s="144" t="s">
        <v>457</v>
      </c>
      <c r="J99" s="144" t="s">
        <v>458</v>
      </c>
      <c r="K99" s="144" t="s">
        <v>439</v>
      </c>
      <c r="L99" s="116" t="s">
        <v>492</v>
      </c>
      <c r="M99" s="117"/>
    </row>
    <row r="100" spans="1:13" ht="65.25" customHeight="1">
      <c r="A100" s="179"/>
      <c r="B100" s="165"/>
      <c r="C100" s="173"/>
      <c r="D100" s="163"/>
      <c r="E100" s="67" t="s">
        <v>222</v>
      </c>
      <c r="F100" s="72" t="s">
        <v>206</v>
      </c>
      <c r="G100" s="98">
        <v>0.4</v>
      </c>
      <c r="H100" s="99">
        <v>0</v>
      </c>
      <c r="I100" s="145"/>
      <c r="J100" s="145"/>
      <c r="K100" s="145"/>
      <c r="L100" s="120"/>
      <c r="M100" s="121"/>
    </row>
    <row r="101" spans="1:13" ht="33.75" customHeight="1">
      <c r="A101" s="179"/>
      <c r="B101" s="174">
        <v>23</v>
      </c>
      <c r="C101" s="171" t="s">
        <v>38</v>
      </c>
      <c r="D101" s="161" t="s">
        <v>151</v>
      </c>
      <c r="E101" s="74" t="s">
        <v>117</v>
      </c>
      <c r="F101" s="154" t="s">
        <v>197</v>
      </c>
      <c r="G101" s="75">
        <f>0.25*0.6</f>
        <v>0.15</v>
      </c>
      <c r="H101" s="76">
        <v>0.15</v>
      </c>
      <c r="I101" s="149" t="s">
        <v>455</v>
      </c>
      <c r="J101" s="149" t="s">
        <v>456</v>
      </c>
      <c r="K101" s="149" t="s">
        <v>433</v>
      </c>
      <c r="L101" s="116" t="s">
        <v>493</v>
      </c>
      <c r="M101" s="117"/>
    </row>
    <row r="102" spans="1:13" ht="30.75" customHeight="1">
      <c r="A102" s="179"/>
      <c r="B102" s="164"/>
      <c r="C102" s="172"/>
      <c r="D102" s="162"/>
      <c r="E102" s="74" t="s">
        <v>118</v>
      </c>
      <c r="F102" s="155"/>
      <c r="G102" s="75">
        <f>0.25*0.6</f>
        <v>0.15</v>
      </c>
      <c r="H102" s="76">
        <v>0.15</v>
      </c>
      <c r="I102" s="151"/>
      <c r="J102" s="151"/>
      <c r="K102" s="151"/>
      <c r="L102" s="118"/>
      <c r="M102" s="119"/>
    </row>
    <row r="103" spans="1:13" ht="30.75" customHeight="1">
      <c r="A103" s="179"/>
      <c r="B103" s="164"/>
      <c r="C103" s="172"/>
      <c r="D103" s="162"/>
      <c r="E103" s="74" t="s">
        <v>119</v>
      </c>
      <c r="F103" s="155"/>
      <c r="G103" s="75">
        <f>0.25*0.6</f>
        <v>0.15</v>
      </c>
      <c r="H103" s="76">
        <v>0.15</v>
      </c>
      <c r="I103" s="151"/>
      <c r="J103" s="151"/>
      <c r="K103" s="151"/>
      <c r="L103" s="118"/>
      <c r="M103" s="119"/>
    </row>
    <row r="104" spans="1:13" ht="37.5" customHeight="1">
      <c r="A104" s="179"/>
      <c r="B104" s="164"/>
      <c r="C104" s="172"/>
      <c r="D104" s="162"/>
      <c r="E104" s="74" t="s">
        <v>120</v>
      </c>
      <c r="F104" s="156"/>
      <c r="G104" s="75">
        <f>0.25*0.6</f>
        <v>0.15</v>
      </c>
      <c r="H104" s="76">
        <v>0.15</v>
      </c>
      <c r="I104" s="151"/>
      <c r="J104" s="151"/>
      <c r="K104" s="151"/>
      <c r="L104" s="118"/>
      <c r="M104" s="119"/>
    </row>
    <row r="105" spans="1:13" ht="37.5" customHeight="1">
      <c r="A105" s="179"/>
      <c r="B105" s="165"/>
      <c r="C105" s="173"/>
      <c r="D105" s="163"/>
      <c r="E105" s="74" t="s">
        <v>223</v>
      </c>
      <c r="F105" s="77" t="s">
        <v>206</v>
      </c>
      <c r="G105" s="95">
        <v>0.4</v>
      </c>
      <c r="H105" s="92">
        <f>0.5*4</f>
        <v>2</v>
      </c>
      <c r="I105" s="150"/>
      <c r="J105" s="150"/>
      <c r="K105" s="150"/>
      <c r="L105" s="120"/>
      <c r="M105" s="121"/>
    </row>
    <row r="106" spans="1:13" ht="26.25" customHeight="1">
      <c r="A106" s="179"/>
      <c r="B106" s="174">
        <v>24</v>
      </c>
      <c r="C106" s="171" t="s">
        <v>39</v>
      </c>
      <c r="D106" s="161" t="s">
        <v>152</v>
      </c>
      <c r="E106" s="67" t="s">
        <v>2</v>
      </c>
      <c r="F106" s="184" t="s">
        <v>198</v>
      </c>
      <c r="G106" s="98">
        <f>0.2*0.6</f>
        <v>0.12</v>
      </c>
      <c r="H106" s="99">
        <v>0</v>
      </c>
      <c r="I106" s="144" t="s">
        <v>438</v>
      </c>
      <c r="J106" s="144" t="s">
        <v>440</v>
      </c>
      <c r="K106" s="144" t="s">
        <v>439</v>
      </c>
      <c r="L106" s="116" t="s">
        <v>494</v>
      </c>
      <c r="M106" s="117"/>
    </row>
    <row r="107" spans="1:13" ht="34.5" customHeight="1">
      <c r="A107" s="179"/>
      <c r="B107" s="164"/>
      <c r="C107" s="172"/>
      <c r="D107" s="162"/>
      <c r="E107" s="67" t="s">
        <v>121</v>
      </c>
      <c r="F107" s="185"/>
      <c r="G107" s="98">
        <f>0.2*0.6</f>
        <v>0.12</v>
      </c>
      <c r="H107" s="99">
        <v>0</v>
      </c>
      <c r="I107" s="160"/>
      <c r="J107" s="160"/>
      <c r="K107" s="160"/>
      <c r="L107" s="118"/>
      <c r="M107" s="119"/>
    </row>
    <row r="108" spans="1:13" ht="33" customHeight="1">
      <c r="A108" s="179"/>
      <c r="B108" s="164"/>
      <c r="C108" s="172"/>
      <c r="D108" s="162"/>
      <c r="E108" s="67" t="s">
        <v>122</v>
      </c>
      <c r="F108" s="185"/>
      <c r="G108" s="98">
        <f>0.2*0.6</f>
        <v>0.12</v>
      </c>
      <c r="H108" s="99">
        <v>0</v>
      </c>
      <c r="I108" s="160"/>
      <c r="J108" s="160"/>
      <c r="K108" s="160"/>
      <c r="L108" s="118"/>
      <c r="M108" s="119"/>
    </row>
    <row r="109" spans="1:13" ht="27.75" customHeight="1">
      <c r="A109" s="179"/>
      <c r="B109" s="164"/>
      <c r="C109" s="172"/>
      <c r="D109" s="162"/>
      <c r="E109" s="67" t="s">
        <v>1</v>
      </c>
      <c r="F109" s="186"/>
      <c r="G109" s="98">
        <f>0.4*0.6</f>
        <v>0.24</v>
      </c>
      <c r="H109" s="99">
        <v>0</v>
      </c>
      <c r="I109" s="160"/>
      <c r="J109" s="160"/>
      <c r="K109" s="160"/>
      <c r="L109" s="118"/>
      <c r="M109" s="119"/>
    </row>
    <row r="110" spans="1:13" ht="27.6">
      <c r="A110" s="179"/>
      <c r="B110" s="165"/>
      <c r="C110" s="173"/>
      <c r="D110" s="163"/>
      <c r="E110" s="67" t="s">
        <v>224</v>
      </c>
      <c r="F110" s="103" t="s">
        <v>206</v>
      </c>
      <c r="G110" s="98">
        <v>0.4</v>
      </c>
      <c r="H110" s="99">
        <v>0</v>
      </c>
      <c r="I110" s="145"/>
      <c r="J110" s="145"/>
      <c r="K110" s="145"/>
      <c r="L110" s="120"/>
      <c r="M110" s="121"/>
    </row>
    <row r="111" spans="1:13" ht="55.2">
      <c r="A111" s="179"/>
      <c r="B111" s="174">
        <v>25</v>
      </c>
      <c r="C111" s="171" t="s">
        <v>40</v>
      </c>
      <c r="D111" s="161" t="s">
        <v>153</v>
      </c>
      <c r="E111" s="74" t="s">
        <v>123</v>
      </c>
      <c r="F111" s="79" t="s">
        <v>199</v>
      </c>
      <c r="G111" s="75">
        <v>0.6</v>
      </c>
      <c r="H111" s="76">
        <v>0.6</v>
      </c>
      <c r="I111" s="149" t="s">
        <v>432</v>
      </c>
      <c r="J111" s="149" t="s">
        <v>437</v>
      </c>
      <c r="K111" s="149" t="s">
        <v>433</v>
      </c>
      <c r="L111" s="122"/>
      <c r="M111" s="123"/>
    </row>
    <row r="112" spans="1:13" ht="32.25" customHeight="1">
      <c r="A112" s="179"/>
      <c r="B112" s="165"/>
      <c r="C112" s="173"/>
      <c r="D112" s="163"/>
      <c r="E112" s="74" t="s">
        <v>225</v>
      </c>
      <c r="F112" s="79" t="s">
        <v>211</v>
      </c>
      <c r="G112" s="75">
        <v>0.4</v>
      </c>
      <c r="H112" s="76">
        <v>0.4</v>
      </c>
      <c r="I112" s="150"/>
      <c r="J112" s="150"/>
      <c r="K112" s="150"/>
      <c r="L112" s="124"/>
      <c r="M112" s="125"/>
    </row>
    <row r="113" spans="1:13" ht="81.75" customHeight="1">
      <c r="A113" s="179"/>
      <c r="B113" s="114">
        <v>26</v>
      </c>
      <c r="C113" s="58" t="s">
        <v>41</v>
      </c>
      <c r="D113" s="59" t="s">
        <v>184</v>
      </c>
      <c r="E113" s="67" t="s">
        <v>69</v>
      </c>
      <c r="F113" s="72" t="s">
        <v>200</v>
      </c>
      <c r="G113" s="68">
        <v>1</v>
      </c>
      <c r="H113" s="69">
        <v>1</v>
      </c>
      <c r="I113" s="81" t="s">
        <v>436</v>
      </c>
      <c r="J113" s="81" t="s">
        <v>233</v>
      </c>
      <c r="K113" s="81" t="s">
        <v>433</v>
      </c>
      <c r="L113" s="126"/>
      <c r="M113" s="127"/>
    </row>
    <row r="114" spans="1:13" ht="51" customHeight="1">
      <c r="A114" s="179"/>
      <c r="B114" s="174">
        <v>27</v>
      </c>
      <c r="C114" s="171" t="s">
        <v>42</v>
      </c>
      <c r="D114" s="161" t="s">
        <v>154</v>
      </c>
      <c r="E114" s="74" t="s">
        <v>124</v>
      </c>
      <c r="F114" s="154" t="s">
        <v>201</v>
      </c>
      <c r="G114" s="75">
        <f>0.25*0.6</f>
        <v>0.15</v>
      </c>
      <c r="H114" s="76">
        <v>0.15</v>
      </c>
      <c r="I114" s="149" t="s">
        <v>434</v>
      </c>
      <c r="J114" s="149" t="s">
        <v>435</v>
      </c>
      <c r="K114" s="149" t="s">
        <v>433</v>
      </c>
      <c r="L114" s="116" t="s">
        <v>495</v>
      </c>
      <c r="M114" s="117"/>
    </row>
    <row r="115" spans="1:13" ht="44.25" customHeight="1">
      <c r="A115" s="179"/>
      <c r="B115" s="164"/>
      <c r="C115" s="172"/>
      <c r="D115" s="162"/>
      <c r="E115" s="74" t="s">
        <v>125</v>
      </c>
      <c r="F115" s="155"/>
      <c r="G115" s="95">
        <f>0.5*0.6</f>
        <v>0.3</v>
      </c>
      <c r="H115" s="92">
        <v>0.15</v>
      </c>
      <c r="I115" s="151"/>
      <c r="J115" s="151"/>
      <c r="K115" s="151"/>
      <c r="L115" s="118"/>
      <c r="M115" s="119"/>
    </row>
    <row r="116" spans="1:13" ht="53.25" customHeight="1">
      <c r="A116" s="179"/>
      <c r="B116" s="164"/>
      <c r="C116" s="172"/>
      <c r="D116" s="162"/>
      <c r="E116" s="74" t="s">
        <v>126</v>
      </c>
      <c r="F116" s="156"/>
      <c r="G116" s="75">
        <f>0.25*0.6</f>
        <v>0.15</v>
      </c>
      <c r="H116" s="76">
        <v>0.15</v>
      </c>
      <c r="I116" s="151"/>
      <c r="J116" s="151"/>
      <c r="K116" s="151"/>
      <c r="L116" s="118"/>
      <c r="M116" s="119"/>
    </row>
    <row r="117" spans="1:13" ht="94.5" customHeight="1">
      <c r="A117" s="179"/>
      <c r="B117" s="165"/>
      <c r="C117" s="173"/>
      <c r="D117" s="163"/>
      <c r="E117" s="74" t="s">
        <v>226</v>
      </c>
      <c r="F117" s="77" t="s">
        <v>206</v>
      </c>
      <c r="G117" s="75">
        <v>0.4</v>
      </c>
      <c r="H117" s="76">
        <v>0.4</v>
      </c>
      <c r="I117" s="150"/>
      <c r="J117" s="150"/>
      <c r="K117" s="150"/>
      <c r="L117" s="120"/>
      <c r="M117" s="121"/>
    </row>
    <row r="118" spans="1:13" ht="55.2">
      <c r="A118" s="179"/>
      <c r="B118" s="114">
        <v>28</v>
      </c>
      <c r="C118" s="58" t="s">
        <v>43</v>
      </c>
      <c r="D118" s="59" t="s">
        <v>155</v>
      </c>
      <c r="E118" s="67" t="s">
        <v>127</v>
      </c>
      <c r="F118" s="72" t="s">
        <v>202</v>
      </c>
      <c r="G118" s="68">
        <v>1</v>
      </c>
      <c r="H118" s="69">
        <v>1</v>
      </c>
      <c r="I118" s="81" t="s">
        <v>432</v>
      </c>
      <c r="J118" s="81" t="s">
        <v>228</v>
      </c>
      <c r="K118" s="102"/>
      <c r="L118" s="128"/>
      <c r="M118" s="129"/>
    </row>
    <row r="119" spans="1:13" ht="55.8" thickBot="1">
      <c r="A119" s="180"/>
      <c r="B119" s="114">
        <v>29</v>
      </c>
      <c r="C119" s="58" t="s">
        <v>44</v>
      </c>
      <c r="D119" s="59" t="s">
        <v>156</v>
      </c>
      <c r="E119" s="74" t="s">
        <v>128</v>
      </c>
      <c r="F119" s="79" t="s">
        <v>203</v>
      </c>
      <c r="G119" s="75">
        <v>1</v>
      </c>
      <c r="H119" s="76">
        <v>1</v>
      </c>
      <c r="I119" s="80" t="s">
        <v>432</v>
      </c>
      <c r="J119" s="80" t="s">
        <v>228</v>
      </c>
      <c r="K119" s="80"/>
      <c r="L119" s="130"/>
      <c r="M119" s="131"/>
    </row>
    <row r="120" spans="1:13" ht="14.4">
      <c r="A120" s="182" t="s">
        <v>0</v>
      </c>
      <c r="B120" s="183"/>
      <c r="C120" s="183"/>
      <c r="D120" s="183"/>
      <c r="E120" s="183"/>
      <c r="F120" s="183"/>
      <c r="G120" s="183"/>
      <c r="H120" s="60">
        <f>SUM(H9:H119)</f>
        <v>21.199999999999989</v>
      </c>
      <c r="I120" s="61"/>
      <c r="J120" s="61"/>
      <c r="K120" s="61"/>
      <c r="L120" s="100"/>
      <c r="M120" s="101"/>
    </row>
    <row r="122" spans="1:13">
      <c r="G122" s="51" t="s">
        <v>428</v>
      </c>
      <c r="H122" s="115">
        <f>(H120/30)*10</f>
        <v>7.0666666666666629</v>
      </c>
    </row>
  </sheetData>
  <mergeCells count="206">
    <mergeCell ref="L36:M40"/>
    <mergeCell ref="L41:M44"/>
    <mergeCell ref="L7:M8"/>
    <mergeCell ref="L9:M11"/>
    <mergeCell ref="L14:M17"/>
    <mergeCell ref="L12:M13"/>
    <mergeCell ref="K62:K66"/>
    <mergeCell ref="K41:K44"/>
    <mergeCell ref="I45:I47"/>
    <mergeCell ref="K45:K47"/>
    <mergeCell ref="I48:I52"/>
    <mergeCell ref="K48:K52"/>
    <mergeCell ref="I53:I57"/>
    <mergeCell ref="K53:K57"/>
    <mergeCell ref="I58:I61"/>
    <mergeCell ref="K58:K61"/>
    <mergeCell ref="C7:K7"/>
    <mergeCell ref="K9:K11"/>
    <mergeCell ref="L62:M66"/>
    <mergeCell ref="L48:M52"/>
    <mergeCell ref="L53:M57"/>
    <mergeCell ref="L18:M22"/>
    <mergeCell ref="L23:M27"/>
    <mergeCell ref="L28:M29"/>
    <mergeCell ref="L30:M30"/>
    <mergeCell ref="L31:M35"/>
    <mergeCell ref="K114:K117"/>
    <mergeCell ref="I111:I112"/>
    <mergeCell ref="K111:K112"/>
    <mergeCell ref="I106:I110"/>
    <mergeCell ref="K106:K110"/>
    <mergeCell ref="I101:I105"/>
    <mergeCell ref="K101:K105"/>
    <mergeCell ref="I12:I13"/>
    <mergeCell ref="K12:K13"/>
    <mergeCell ref="I14:I17"/>
    <mergeCell ref="K14:K17"/>
    <mergeCell ref="I18:I22"/>
    <mergeCell ref="K18:K22"/>
    <mergeCell ref="I23:I27"/>
    <mergeCell ref="K23:K27"/>
    <mergeCell ref="I28:I30"/>
    <mergeCell ref="K28:K30"/>
    <mergeCell ref="I31:I35"/>
    <mergeCell ref="K31:K35"/>
    <mergeCell ref="I36:I40"/>
    <mergeCell ref="K36:K40"/>
    <mergeCell ref="I41:I44"/>
    <mergeCell ref="J45:J47"/>
    <mergeCell ref="J58:J61"/>
    <mergeCell ref="B101:B105"/>
    <mergeCell ref="C101:C105"/>
    <mergeCell ref="D101:D105"/>
    <mergeCell ref="B93:B97"/>
    <mergeCell ref="J101:J105"/>
    <mergeCell ref="J106:J110"/>
    <mergeCell ref="J111:J112"/>
    <mergeCell ref="J114:J117"/>
    <mergeCell ref="J76:J81"/>
    <mergeCell ref="J82:J87"/>
    <mergeCell ref="J88:J90"/>
    <mergeCell ref="J91:J92"/>
    <mergeCell ref="B114:B117"/>
    <mergeCell ref="C114:C117"/>
    <mergeCell ref="D114:D117"/>
    <mergeCell ref="B106:B110"/>
    <mergeCell ref="C106:C110"/>
    <mergeCell ref="D106:D110"/>
    <mergeCell ref="B111:B112"/>
    <mergeCell ref="C111:C112"/>
    <mergeCell ref="D111:D112"/>
    <mergeCell ref="C91:C92"/>
    <mergeCell ref="I114:I117"/>
    <mergeCell ref="I99:I100"/>
    <mergeCell ref="B76:B81"/>
    <mergeCell ref="B88:B90"/>
    <mergeCell ref="C88:C90"/>
    <mergeCell ref="D88:D90"/>
    <mergeCell ref="B67:B69"/>
    <mergeCell ref="C67:C69"/>
    <mergeCell ref="D67:D69"/>
    <mergeCell ref="C76:C81"/>
    <mergeCell ref="D76:D81"/>
    <mergeCell ref="B82:B87"/>
    <mergeCell ref="C82:C87"/>
    <mergeCell ref="D82:D87"/>
    <mergeCell ref="A120:G120"/>
    <mergeCell ref="F41:F43"/>
    <mergeCell ref="F48:F51"/>
    <mergeCell ref="F101:F104"/>
    <mergeCell ref="F31:F34"/>
    <mergeCell ref="F88:F89"/>
    <mergeCell ref="F93:F96"/>
    <mergeCell ref="F114:F116"/>
    <mergeCell ref="F106:F109"/>
    <mergeCell ref="F70:F74"/>
    <mergeCell ref="B31:B35"/>
    <mergeCell ref="C36:C40"/>
    <mergeCell ref="D36:D40"/>
    <mergeCell ref="C41:C44"/>
    <mergeCell ref="D41:D44"/>
    <mergeCell ref="B48:B52"/>
    <mergeCell ref="C48:C52"/>
    <mergeCell ref="D48:D52"/>
    <mergeCell ref="B45:B47"/>
    <mergeCell ref="B36:B40"/>
    <mergeCell ref="F36:F39"/>
    <mergeCell ref="F58:F61"/>
    <mergeCell ref="F62:F65"/>
    <mergeCell ref="B58:B61"/>
    <mergeCell ref="A8:A119"/>
    <mergeCell ref="D18:D22"/>
    <mergeCell ref="B28:B30"/>
    <mergeCell ref="C28:C30"/>
    <mergeCell ref="D28:D30"/>
    <mergeCell ref="F18:F19"/>
    <mergeCell ref="F23:F24"/>
    <mergeCell ref="B70:B75"/>
    <mergeCell ref="C70:C75"/>
    <mergeCell ref="D70:D75"/>
    <mergeCell ref="C93:C97"/>
    <mergeCell ref="D93:D97"/>
    <mergeCell ref="C45:C47"/>
    <mergeCell ref="B41:B44"/>
    <mergeCell ref="B53:B57"/>
    <mergeCell ref="C53:C57"/>
    <mergeCell ref="B62:B66"/>
    <mergeCell ref="C62:C66"/>
    <mergeCell ref="D62:D66"/>
    <mergeCell ref="D45:D47"/>
    <mergeCell ref="D58:D61"/>
    <mergeCell ref="B99:B100"/>
    <mergeCell ref="C99:C100"/>
    <mergeCell ref="D99:D100"/>
    <mergeCell ref="D14:D17"/>
    <mergeCell ref="D12:D13"/>
    <mergeCell ref="J14:J17"/>
    <mergeCell ref="B12:B13"/>
    <mergeCell ref="B14:B16"/>
    <mergeCell ref="I9:I11"/>
    <mergeCell ref="B23:B27"/>
    <mergeCell ref="B18:B22"/>
    <mergeCell ref="F67:F68"/>
    <mergeCell ref="C18:C22"/>
    <mergeCell ref="C23:C27"/>
    <mergeCell ref="D23:D27"/>
    <mergeCell ref="C31:C35"/>
    <mergeCell ref="D31:D35"/>
    <mergeCell ref="C58:C61"/>
    <mergeCell ref="A7:B7"/>
    <mergeCell ref="F53:F56"/>
    <mergeCell ref="F76:F80"/>
    <mergeCell ref="F82:F86"/>
    <mergeCell ref="J18:J22"/>
    <mergeCell ref="J23:J27"/>
    <mergeCell ref="D53:D57"/>
    <mergeCell ref="J28:J30"/>
    <mergeCell ref="J31:J35"/>
    <mergeCell ref="J36:J40"/>
    <mergeCell ref="J41:J44"/>
    <mergeCell ref="J48:J52"/>
    <mergeCell ref="J53:J57"/>
    <mergeCell ref="J62:J66"/>
    <mergeCell ref="J67:J69"/>
    <mergeCell ref="J70:J75"/>
    <mergeCell ref="I62:I66"/>
    <mergeCell ref="B9:B11"/>
    <mergeCell ref="C9:C11"/>
    <mergeCell ref="G9:G11"/>
    <mergeCell ref="J9:J11"/>
    <mergeCell ref="C12:C13"/>
    <mergeCell ref="J12:J13"/>
    <mergeCell ref="C14:C17"/>
    <mergeCell ref="L58:M61"/>
    <mergeCell ref="L93:M97"/>
    <mergeCell ref="L99:M100"/>
    <mergeCell ref="J99:J100"/>
    <mergeCell ref="K99:K100"/>
    <mergeCell ref="I93:I97"/>
    <mergeCell ref="J93:J97"/>
    <mergeCell ref="K93:K97"/>
    <mergeCell ref="I91:I92"/>
    <mergeCell ref="K91:K92"/>
    <mergeCell ref="I67:I69"/>
    <mergeCell ref="K67:K69"/>
    <mergeCell ref="I70:I75"/>
    <mergeCell ref="K70:K75"/>
    <mergeCell ref="I76:I81"/>
    <mergeCell ref="K76:K81"/>
    <mergeCell ref="I82:I87"/>
    <mergeCell ref="K82:K87"/>
    <mergeCell ref="I88:I90"/>
    <mergeCell ref="K88:K90"/>
    <mergeCell ref="L101:M105"/>
    <mergeCell ref="L106:M110"/>
    <mergeCell ref="L111:M112"/>
    <mergeCell ref="L113:M113"/>
    <mergeCell ref="L114:M117"/>
    <mergeCell ref="L118:M118"/>
    <mergeCell ref="L119:M119"/>
    <mergeCell ref="L70:M75"/>
    <mergeCell ref="L67:M69"/>
    <mergeCell ref="L76:M81"/>
    <mergeCell ref="L82:M87"/>
    <mergeCell ref="L88:M90"/>
    <mergeCell ref="L91:M92"/>
  </mergeCells>
  <phoneticPr fontId="6" type="noConversion"/>
  <pageMargins left="0.7" right="0.7" top="0.75" bottom="0.75" header="0.3" footer="0.3"/>
  <pageSetup scale="6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3:H14"/>
  <sheetViews>
    <sheetView topLeftCell="A4" zoomScale="110" zoomScaleNormal="110" workbookViewId="0">
      <selection activeCell="F13" sqref="F13"/>
    </sheetView>
  </sheetViews>
  <sheetFormatPr baseColWidth="10" defaultRowHeight="14.4"/>
  <cols>
    <col min="2" max="2" width="13.33203125" customWidth="1"/>
    <col min="3" max="3" width="12.88671875" customWidth="1"/>
    <col min="5" max="5" width="13.5546875" customWidth="1"/>
    <col min="6" max="6" width="33.88671875" customWidth="1"/>
    <col min="7" max="8" width="11.44140625" style="1"/>
  </cols>
  <sheetData>
    <row r="3" spans="2:8" ht="26.25" customHeight="1">
      <c r="B3" s="17" t="s">
        <v>6</v>
      </c>
      <c r="C3" s="16" t="s">
        <v>5</v>
      </c>
      <c r="D3" s="16" t="s">
        <v>157</v>
      </c>
      <c r="E3" s="15" t="s">
        <v>4</v>
      </c>
      <c r="F3" s="15" t="s">
        <v>251</v>
      </c>
      <c r="G3" s="8" t="s">
        <v>3</v>
      </c>
      <c r="H3" s="8" t="s">
        <v>235</v>
      </c>
    </row>
    <row r="4" spans="2:8" ht="45.75" customHeight="1">
      <c r="B4" s="210" t="s">
        <v>250</v>
      </c>
      <c r="C4" s="211" t="s">
        <v>249</v>
      </c>
      <c r="D4" s="212" t="s">
        <v>248</v>
      </c>
      <c r="E4" s="219" t="s">
        <v>247</v>
      </c>
      <c r="F4" s="219" t="s">
        <v>246</v>
      </c>
      <c r="G4" s="209">
        <v>0.6</v>
      </c>
      <c r="H4" s="209">
        <f>SUM(G4:G7)</f>
        <v>1</v>
      </c>
    </row>
    <row r="5" spans="2:8">
      <c r="B5" s="210"/>
      <c r="C5" s="211"/>
      <c r="D5" s="212"/>
      <c r="E5" s="219"/>
      <c r="F5" s="219"/>
      <c r="G5" s="209"/>
      <c r="H5" s="209"/>
    </row>
    <row r="6" spans="2:8">
      <c r="B6" s="210"/>
      <c r="C6" s="211"/>
      <c r="D6" s="212"/>
      <c r="E6" s="219"/>
      <c r="F6" s="219"/>
      <c r="G6" s="209"/>
      <c r="H6" s="209"/>
    </row>
    <row r="7" spans="2:8" ht="41.4">
      <c r="B7" s="210"/>
      <c r="C7" s="211"/>
      <c r="D7" s="212"/>
      <c r="E7" s="14" t="s">
        <v>245</v>
      </c>
      <c r="F7" s="14" t="s">
        <v>238</v>
      </c>
      <c r="G7" s="13">
        <v>0.4</v>
      </c>
      <c r="H7" s="209"/>
    </row>
    <row r="8" spans="2:8" ht="15" customHeight="1">
      <c r="B8" s="210"/>
      <c r="C8" s="211" t="s">
        <v>244</v>
      </c>
      <c r="D8" s="212"/>
      <c r="E8" s="219" t="s">
        <v>243</v>
      </c>
      <c r="F8" s="213" t="s">
        <v>242</v>
      </c>
      <c r="G8" s="209">
        <f>0.3*0.6</f>
        <v>0.18</v>
      </c>
      <c r="H8" s="216">
        <f>SUM(G8:G13)</f>
        <v>1</v>
      </c>
    </row>
    <row r="9" spans="2:8">
      <c r="B9" s="210"/>
      <c r="C9" s="211"/>
      <c r="D9" s="212"/>
      <c r="E9" s="219"/>
      <c r="F9" s="214"/>
      <c r="G9" s="209"/>
      <c r="H9" s="217"/>
    </row>
    <row r="10" spans="2:8">
      <c r="B10" s="210"/>
      <c r="C10" s="211"/>
      <c r="D10" s="212"/>
      <c r="E10" s="14" t="s">
        <v>241</v>
      </c>
      <c r="F10" s="214"/>
      <c r="G10" s="13">
        <f>0.3*0.6</f>
        <v>0.18</v>
      </c>
      <c r="H10" s="217"/>
    </row>
    <row r="11" spans="2:8">
      <c r="B11" s="210"/>
      <c r="C11" s="211"/>
      <c r="D11" s="212"/>
      <c r="E11" s="219" t="s">
        <v>240</v>
      </c>
      <c r="F11" s="214"/>
      <c r="G11" s="209">
        <f>0.4*0.6</f>
        <v>0.24</v>
      </c>
      <c r="H11" s="217"/>
    </row>
    <row r="12" spans="2:8" ht="30.75" customHeight="1">
      <c r="B12" s="210"/>
      <c r="C12" s="211"/>
      <c r="D12" s="212"/>
      <c r="E12" s="219"/>
      <c r="F12" s="215"/>
      <c r="G12" s="209"/>
      <c r="H12" s="217"/>
    </row>
    <row r="13" spans="2:8" ht="41.4">
      <c r="B13" s="210"/>
      <c r="C13" s="211"/>
      <c r="D13" s="212"/>
      <c r="E13" s="12" t="s">
        <v>239</v>
      </c>
      <c r="F13" s="11" t="s">
        <v>238</v>
      </c>
      <c r="G13" s="10">
        <v>0.4</v>
      </c>
      <c r="H13" s="218"/>
    </row>
    <row r="14" spans="2:8">
      <c r="F14" s="2"/>
    </row>
  </sheetData>
  <mergeCells count="14">
    <mergeCell ref="H4:H7"/>
    <mergeCell ref="B4:B13"/>
    <mergeCell ref="C8:C13"/>
    <mergeCell ref="D4:D13"/>
    <mergeCell ref="F8:F12"/>
    <mergeCell ref="H8:H13"/>
    <mergeCell ref="E4:E6"/>
    <mergeCell ref="E8:E9"/>
    <mergeCell ref="E11:E12"/>
    <mergeCell ref="C4:C7"/>
    <mergeCell ref="G8:G9"/>
    <mergeCell ref="G11:G12"/>
    <mergeCell ref="G4:G6"/>
    <mergeCell ref="F4:F6"/>
  </mergeCells>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H27"/>
  <sheetViews>
    <sheetView topLeftCell="A13" workbookViewId="0">
      <selection activeCell="F18" sqref="F18:F21"/>
    </sheetView>
  </sheetViews>
  <sheetFormatPr baseColWidth="10" defaultRowHeight="14.4"/>
  <cols>
    <col min="3" max="3" width="22.44140625" style="2" customWidth="1"/>
    <col min="5" max="5" width="23" style="2" customWidth="1"/>
    <col min="6" max="6" width="40.5546875" style="2" customWidth="1"/>
  </cols>
  <sheetData>
    <row r="1" spans="2:8" ht="15" thickBot="1"/>
    <row r="2" spans="2:8" ht="15" thickBot="1">
      <c r="B2" s="18" t="s">
        <v>6</v>
      </c>
      <c r="C2" s="9" t="s">
        <v>5</v>
      </c>
      <c r="D2" s="7" t="s">
        <v>253</v>
      </c>
      <c r="E2" s="19" t="s">
        <v>7</v>
      </c>
      <c r="F2" s="19" t="s">
        <v>254</v>
      </c>
      <c r="G2" s="7" t="s">
        <v>8</v>
      </c>
      <c r="H2" s="7" t="s">
        <v>235</v>
      </c>
    </row>
    <row r="3" spans="2:8" ht="39.75" customHeight="1">
      <c r="B3" s="220" t="s">
        <v>255</v>
      </c>
      <c r="C3" s="20" t="s">
        <v>256</v>
      </c>
      <c r="D3" s="223" t="s">
        <v>257</v>
      </c>
      <c r="E3" s="21" t="s">
        <v>258</v>
      </c>
      <c r="F3" s="22" t="s">
        <v>259</v>
      </c>
      <c r="G3" s="23">
        <v>1</v>
      </c>
      <c r="H3" s="24">
        <v>1</v>
      </c>
    </row>
    <row r="4" spans="2:8" ht="15.75" customHeight="1">
      <c r="B4" s="221"/>
      <c r="C4" s="225" t="s">
        <v>260</v>
      </c>
      <c r="D4" s="212"/>
      <c r="E4" s="14" t="s">
        <v>261</v>
      </c>
      <c r="F4" s="219" t="s">
        <v>262</v>
      </c>
      <c r="G4" s="25">
        <f>0.2*0.6</f>
        <v>0.12</v>
      </c>
      <c r="H4" s="226">
        <f>SUM(G4:G9)</f>
        <v>1</v>
      </c>
    </row>
    <row r="5" spans="2:8" ht="24" customHeight="1">
      <c r="B5" s="221"/>
      <c r="C5" s="225"/>
      <c r="D5" s="212"/>
      <c r="E5" s="14" t="s">
        <v>263</v>
      </c>
      <c r="F5" s="219"/>
      <c r="G5" s="25">
        <f>0.2*0.6</f>
        <v>0.12</v>
      </c>
      <c r="H5" s="226"/>
    </row>
    <row r="6" spans="2:8" ht="30" customHeight="1">
      <c r="B6" s="221"/>
      <c r="C6" s="225"/>
      <c r="D6" s="212"/>
      <c r="E6" s="14" t="s">
        <v>264</v>
      </c>
      <c r="F6" s="219"/>
      <c r="G6" s="25">
        <f>0.2*0.6</f>
        <v>0.12</v>
      </c>
      <c r="H6" s="226"/>
    </row>
    <row r="7" spans="2:8" ht="23.25" customHeight="1">
      <c r="B7" s="221"/>
      <c r="C7" s="225"/>
      <c r="D7" s="212"/>
      <c r="E7" s="14" t="s">
        <v>265</v>
      </c>
      <c r="F7" s="219"/>
      <c r="G7" s="25">
        <f>0.2*0.6</f>
        <v>0.12</v>
      </c>
      <c r="H7" s="226"/>
    </row>
    <row r="8" spans="2:8" ht="28.5" customHeight="1">
      <c r="B8" s="221"/>
      <c r="C8" s="225"/>
      <c r="D8" s="212"/>
      <c r="E8" s="14" t="s">
        <v>266</v>
      </c>
      <c r="F8" s="219"/>
      <c r="G8" s="25">
        <f>0.2*0.6</f>
        <v>0.12</v>
      </c>
      <c r="H8" s="226"/>
    </row>
    <row r="9" spans="2:8" ht="41.4">
      <c r="B9" s="221"/>
      <c r="C9" s="225"/>
      <c r="D9" s="212"/>
      <c r="E9" s="14" t="s">
        <v>267</v>
      </c>
      <c r="F9" s="14" t="s">
        <v>252</v>
      </c>
      <c r="G9" s="25">
        <v>0.4</v>
      </c>
      <c r="H9" s="226"/>
    </row>
    <row r="10" spans="2:8" ht="26.25" customHeight="1">
      <c r="B10" s="221"/>
      <c r="C10" s="225" t="s">
        <v>268</v>
      </c>
      <c r="D10" s="212"/>
      <c r="E10" s="14" t="s">
        <v>269</v>
      </c>
      <c r="F10" s="219" t="s">
        <v>270</v>
      </c>
      <c r="G10" s="25">
        <f>0.5*0.6</f>
        <v>0.3</v>
      </c>
      <c r="H10" s="226">
        <f>SUM(G10:G12)</f>
        <v>1</v>
      </c>
    </row>
    <row r="11" spans="2:8" ht="27.6">
      <c r="B11" s="221"/>
      <c r="C11" s="225"/>
      <c r="D11" s="212"/>
      <c r="E11" s="14" t="s">
        <v>271</v>
      </c>
      <c r="F11" s="219"/>
      <c r="G11" s="25">
        <f>0.5*0.6</f>
        <v>0.3</v>
      </c>
      <c r="H11" s="226"/>
    </row>
    <row r="12" spans="2:8" ht="41.4">
      <c r="B12" s="221"/>
      <c r="C12" s="225"/>
      <c r="D12" s="212"/>
      <c r="E12" s="14" t="s">
        <v>272</v>
      </c>
      <c r="F12" s="14" t="s">
        <v>252</v>
      </c>
      <c r="G12" s="25">
        <v>0.4</v>
      </c>
      <c r="H12" s="226"/>
    </row>
    <row r="13" spans="2:8" ht="21.75" customHeight="1">
      <c r="B13" s="221"/>
      <c r="C13" s="225" t="s">
        <v>273</v>
      </c>
      <c r="D13" s="212"/>
      <c r="E13" s="14" t="s">
        <v>274</v>
      </c>
      <c r="F13" s="219" t="s">
        <v>275</v>
      </c>
      <c r="G13" s="25">
        <f>0.5*0.6</f>
        <v>0.3</v>
      </c>
      <c r="H13" s="226">
        <f>SUM(G13:G15)</f>
        <v>1</v>
      </c>
    </row>
    <row r="14" spans="2:8" ht="22.5" customHeight="1">
      <c r="B14" s="221"/>
      <c r="C14" s="225"/>
      <c r="D14" s="212"/>
      <c r="E14" s="14" t="s">
        <v>276</v>
      </c>
      <c r="F14" s="219"/>
      <c r="G14" s="25">
        <f>0.5*0.6</f>
        <v>0.3</v>
      </c>
      <c r="H14" s="226"/>
    </row>
    <row r="15" spans="2:8" ht="41.4">
      <c r="B15" s="221"/>
      <c r="C15" s="225"/>
      <c r="D15" s="212"/>
      <c r="E15" s="14" t="s">
        <v>277</v>
      </c>
      <c r="F15" s="14" t="s">
        <v>252</v>
      </c>
      <c r="G15" s="25">
        <v>0.4</v>
      </c>
      <c r="H15" s="226"/>
    </row>
    <row r="16" spans="2:8" ht="27.6">
      <c r="B16" s="221"/>
      <c r="C16" s="225" t="s">
        <v>278</v>
      </c>
      <c r="D16" s="212"/>
      <c r="E16" s="14" t="s">
        <v>279</v>
      </c>
      <c r="F16" s="14" t="s">
        <v>280</v>
      </c>
      <c r="G16" s="25">
        <f>1*0.6</f>
        <v>0.6</v>
      </c>
      <c r="H16" s="226">
        <f>G16+G17</f>
        <v>1</v>
      </c>
    </row>
    <row r="17" spans="2:8" ht="41.4">
      <c r="B17" s="221"/>
      <c r="C17" s="225"/>
      <c r="D17" s="212"/>
      <c r="E17" s="45" t="s">
        <v>281</v>
      </c>
      <c r="F17" s="14" t="s">
        <v>252</v>
      </c>
      <c r="G17" s="25">
        <v>0.4</v>
      </c>
      <c r="H17" s="226"/>
    </row>
    <row r="18" spans="2:8" ht="26.25" customHeight="1">
      <c r="B18" s="221"/>
      <c r="C18" s="225" t="s">
        <v>282</v>
      </c>
      <c r="D18" s="212"/>
      <c r="E18" s="14" t="s">
        <v>283</v>
      </c>
      <c r="F18" s="219" t="s">
        <v>284</v>
      </c>
      <c r="G18" s="25">
        <f>0.25*0.6</f>
        <v>0.15</v>
      </c>
      <c r="H18" s="226">
        <f>SUM(G18:G22)</f>
        <v>1</v>
      </c>
    </row>
    <row r="19" spans="2:8">
      <c r="B19" s="221"/>
      <c r="C19" s="225"/>
      <c r="D19" s="212"/>
      <c r="E19" s="14" t="s">
        <v>285</v>
      </c>
      <c r="F19" s="219"/>
      <c r="G19" s="25">
        <f>0.25*0.6</f>
        <v>0.15</v>
      </c>
      <c r="H19" s="226"/>
    </row>
    <row r="20" spans="2:8">
      <c r="B20" s="221"/>
      <c r="C20" s="225"/>
      <c r="D20" s="212"/>
      <c r="E20" s="14" t="s">
        <v>286</v>
      </c>
      <c r="F20" s="219"/>
      <c r="G20" s="25">
        <f>0.25*0.6</f>
        <v>0.15</v>
      </c>
      <c r="H20" s="226"/>
    </row>
    <row r="21" spans="2:8">
      <c r="B21" s="221"/>
      <c r="C21" s="225"/>
      <c r="D21" s="212"/>
      <c r="E21" s="14" t="s">
        <v>287</v>
      </c>
      <c r="F21" s="219"/>
      <c r="G21" s="25">
        <f>0.25*0.6</f>
        <v>0.15</v>
      </c>
      <c r="H21" s="226"/>
    </row>
    <row r="22" spans="2:8" ht="41.4">
      <c r="B22" s="221"/>
      <c r="C22" s="225"/>
      <c r="D22" s="212"/>
      <c r="E22" s="14" t="s">
        <v>288</v>
      </c>
      <c r="F22" s="14" t="s">
        <v>252</v>
      </c>
      <c r="G22" s="25">
        <v>0.4</v>
      </c>
      <c r="H22" s="226"/>
    </row>
    <row r="23" spans="2:8" ht="27.6">
      <c r="B23" s="221"/>
      <c r="C23" s="225" t="s">
        <v>289</v>
      </c>
      <c r="D23" s="212"/>
      <c r="E23" s="14" t="s">
        <v>290</v>
      </c>
      <c r="F23" s="219" t="s">
        <v>291</v>
      </c>
      <c r="G23" s="25">
        <f>0.25*0.6</f>
        <v>0.15</v>
      </c>
      <c r="H23" s="228">
        <f>SUM(G23:G27)</f>
        <v>1</v>
      </c>
    </row>
    <row r="24" spans="2:8" ht="27.6">
      <c r="B24" s="221"/>
      <c r="C24" s="225"/>
      <c r="D24" s="212"/>
      <c r="E24" s="14" t="s">
        <v>292</v>
      </c>
      <c r="F24" s="219"/>
      <c r="G24" s="25">
        <f>0.25*0.6</f>
        <v>0.15</v>
      </c>
      <c r="H24" s="229"/>
    </row>
    <row r="25" spans="2:8">
      <c r="B25" s="221"/>
      <c r="C25" s="225"/>
      <c r="D25" s="212"/>
      <c r="E25" s="14" t="s">
        <v>293</v>
      </c>
      <c r="F25" s="219"/>
      <c r="G25" s="25">
        <f>0.25*0.6</f>
        <v>0.15</v>
      </c>
      <c r="H25" s="229"/>
    </row>
    <row r="26" spans="2:8" ht="27.6">
      <c r="B26" s="221"/>
      <c r="C26" s="225"/>
      <c r="D26" s="212"/>
      <c r="E26" s="14" t="s">
        <v>294</v>
      </c>
      <c r="F26" s="219"/>
      <c r="G26" s="25">
        <f>0.25*0.6</f>
        <v>0.15</v>
      </c>
      <c r="H26" s="229"/>
    </row>
    <row r="27" spans="2:8" ht="42" thickBot="1">
      <c r="B27" s="222"/>
      <c r="C27" s="227"/>
      <c r="D27" s="224"/>
      <c r="E27" s="26" t="s">
        <v>295</v>
      </c>
      <c r="F27" s="27" t="s">
        <v>252</v>
      </c>
      <c r="G27" s="28">
        <v>0.4</v>
      </c>
      <c r="H27" s="230"/>
    </row>
  </sheetData>
  <mergeCells count="19">
    <mergeCell ref="C18:C22"/>
    <mergeCell ref="F18:F21"/>
    <mergeCell ref="H18:H22"/>
    <mergeCell ref="B3:B27"/>
    <mergeCell ref="D3:D27"/>
    <mergeCell ref="C4:C9"/>
    <mergeCell ref="F4:F8"/>
    <mergeCell ref="H4:H9"/>
    <mergeCell ref="C10:C12"/>
    <mergeCell ref="F10:F11"/>
    <mergeCell ref="H10:H12"/>
    <mergeCell ref="C13:C15"/>
    <mergeCell ref="F13:F14"/>
    <mergeCell ref="C23:C27"/>
    <mergeCell ref="F23:F26"/>
    <mergeCell ref="H23:H27"/>
    <mergeCell ref="H13:H15"/>
    <mergeCell ref="C16:C17"/>
    <mergeCell ref="H16:H1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I15"/>
  <sheetViews>
    <sheetView topLeftCell="A7" workbookViewId="0">
      <selection activeCell="I4" sqref="I4"/>
    </sheetView>
  </sheetViews>
  <sheetFormatPr baseColWidth="10" defaultRowHeight="14.4"/>
  <cols>
    <col min="3" max="3" width="17.33203125" style="2" customWidth="1"/>
    <col min="5" max="5" width="22.6640625" style="2" customWidth="1"/>
    <col min="6" max="6" width="32.5546875" style="2" customWidth="1"/>
  </cols>
  <sheetData>
    <row r="1" spans="2:9" ht="15" thickBot="1"/>
    <row r="2" spans="2:9" ht="15" thickBot="1">
      <c r="B2" s="17" t="s">
        <v>6</v>
      </c>
      <c r="C2" s="5" t="s">
        <v>5</v>
      </c>
      <c r="D2" s="3" t="s">
        <v>296</v>
      </c>
      <c r="E2" s="4" t="s">
        <v>7</v>
      </c>
      <c r="F2" s="4" t="s">
        <v>251</v>
      </c>
      <c r="G2" s="3" t="s">
        <v>8</v>
      </c>
      <c r="H2" s="3" t="s">
        <v>297</v>
      </c>
    </row>
    <row r="3" spans="2:9" ht="45.75" customHeight="1" thickBot="1">
      <c r="B3" s="210" t="s">
        <v>298</v>
      </c>
      <c r="C3" s="29" t="s">
        <v>299</v>
      </c>
      <c r="D3" s="231" t="s">
        <v>300</v>
      </c>
      <c r="E3" s="30" t="s">
        <v>301</v>
      </c>
      <c r="F3" s="30" t="s">
        <v>302</v>
      </c>
      <c r="G3" s="31">
        <v>1</v>
      </c>
      <c r="H3" s="31">
        <v>1</v>
      </c>
      <c r="I3" t="s">
        <v>303</v>
      </c>
    </row>
    <row r="4" spans="2:9" ht="15.75" customHeight="1" thickBot="1">
      <c r="B4" s="210"/>
      <c r="C4" s="234" t="s">
        <v>304</v>
      </c>
      <c r="D4" s="232"/>
      <c r="E4" s="32" t="s">
        <v>261</v>
      </c>
      <c r="F4" s="237" t="s">
        <v>305</v>
      </c>
      <c r="G4" s="33">
        <f>0.25*0.6</f>
        <v>0.15</v>
      </c>
      <c r="H4" s="240">
        <f>SUM(G4:G8)</f>
        <v>1</v>
      </c>
    </row>
    <row r="5" spans="2:9" ht="15" thickBot="1">
      <c r="B5" s="210"/>
      <c r="C5" s="235"/>
      <c r="D5" s="232"/>
      <c r="E5" s="32" t="s">
        <v>306</v>
      </c>
      <c r="F5" s="238"/>
      <c r="G5" s="33">
        <f>0.25*0.6</f>
        <v>0.15</v>
      </c>
      <c r="H5" s="241"/>
    </row>
    <row r="6" spans="2:9" ht="28.2" thickBot="1">
      <c r="B6" s="210"/>
      <c r="C6" s="235"/>
      <c r="D6" s="232"/>
      <c r="E6" s="32" t="s">
        <v>307</v>
      </c>
      <c r="F6" s="238"/>
      <c r="G6" s="33">
        <f>0.25*0.6</f>
        <v>0.15</v>
      </c>
      <c r="H6" s="241"/>
    </row>
    <row r="7" spans="2:9" ht="15" thickBot="1">
      <c r="B7" s="210"/>
      <c r="C7" s="235"/>
      <c r="D7" s="232"/>
      <c r="E7" s="32" t="s">
        <v>308</v>
      </c>
      <c r="F7" s="239"/>
      <c r="G7" s="33">
        <f>0.25*0.6</f>
        <v>0.15</v>
      </c>
      <c r="H7" s="241"/>
    </row>
    <row r="8" spans="2:9" ht="55.8" thickBot="1">
      <c r="B8" s="210"/>
      <c r="C8" s="236"/>
      <c r="D8" s="232"/>
      <c r="E8" s="32" t="s">
        <v>309</v>
      </c>
      <c r="F8" s="34" t="s">
        <v>252</v>
      </c>
      <c r="G8" s="33">
        <v>0.4</v>
      </c>
      <c r="H8" s="242"/>
    </row>
    <row r="9" spans="2:9" ht="69.599999999999994" thickBot="1">
      <c r="B9" s="210"/>
      <c r="C9" s="234" t="s">
        <v>310</v>
      </c>
      <c r="D9" s="232"/>
      <c r="E9" s="30" t="s">
        <v>311</v>
      </c>
      <c r="F9" s="30" t="s">
        <v>312</v>
      </c>
      <c r="G9" s="31">
        <v>0.6</v>
      </c>
      <c r="H9" s="243">
        <f>G9+G10</f>
        <v>1</v>
      </c>
    </row>
    <row r="10" spans="2:9" ht="55.8" thickBot="1">
      <c r="B10" s="210"/>
      <c r="C10" s="236"/>
      <c r="D10" s="232"/>
      <c r="E10" s="30" t="s">
        <v>313</v>
      </c>
      <c r="F10" s="30" t="s">
        <v>252</v>
      </c>
      <c r="G10" s="31">
        <v>0.4</v>
      </c>
      <c r="H10" s="244"/>
    </row>
    <row r="11" spans="2:9" ht="15" thickBot="1">
      <c r="B11" s="210"/>
      <c r="C11" s="245" t="s">
        <v>314</v>
      </c>
      <c r="D11" s="232"/>
      <c r="E11" s="32" t="s">
        <v>315</v>
      </c>
      <c r="F11" s="237" t="s">
        <v>316</v>
      </c>
      <c r="G11" s="33">
        <f>0.25*0.6</f>
        <v>0.15</v>
      </c>
      <c r="H11" s="240">
        <f>SUM(G11:G15)</f>
        <v>1</v>
      </c>
    </row>
    <row r="12" spans="2:9" ht="22.5" customHeight="1" thickBot="1">
      <c r="B12" s="210"/>
      <c r="C12" s="246"/>
      <c r="D12" s="232"/>
      <c r="E12" s="32" t="s">
        <v>317</v>
      </c>
      <c r="F12" s="238"/>
      <c r="G12" s="33">
        <f>0.25*0.6</f>
        <v>0.15</v>
      </c>
      <c r="H12" s="241"/>
    </row>
    <row r="13" spans="2:9" ht="21" customHeight="1" thickBot="1">
      <c r="B13" s="210"/>
      <c r="C13" s="246"/>
      <c r="D13" s="232"/>
      <c r="E13" s="32" t="s">
        <v>318</v>
      </c>
      <c r="F13" s="238"/>
      <c r="G13" s="33">
        <f>0.25*0.6</f>
        <v>0.15</v>
      </c>
      <c r="H13" s="241"/>
    </row>
    <row r="14" spans="2:9" ht="21.75" customHeight="1" thickBot="1">
      <c r="B14" s="210"/>
      <c r="C14" s="246"/>
      <c r="D14" s="232"/>
      <c r="E14" s="32" t="s">
        <v>9</v>
      </c>
      <c r="F14" s="239"/>
      <c r="G14" s="33">
        <f>0.25*0.6</f>
        <v>0.15</v>
      </c>
      <c r="H14" s="241"/>
    </row>
    <row r="15" spans="2:9" ht="55.8" thickBot="1">
      <c r="B15" s="210"/>
      <c r="C15" s="247"/>
      <c r="D15" s="233"/>
      <c r="E15" s="32" t="s">
        <v>319</v>
      </c>
      <c r="F15" s="32" t="s">
        <v>252</v>
      </c>
      <c r="G15" s="33">
        <v>0.4</v>
      </c>
      <c r="H15" s="248"/>
    </row>
  </sheetData>
  <mergeCells count="10">
    <mergeCell ref="B3:B15"/>
    <mergeCell ref="D3:D15"/>
    <mergeCell ref="C4:C8"/>
    <mergeCell ref="F4:F7"/>
    <mergeCell ref="H4:H8"/>
    <mergeCell ref="C9:C10"/>
    <mergeCell ref="H9:H10"/>
    <mergeCell ref="C11:C15"/>
    <mergeCell ref="F11:F14"/>
    <mergeCell ref="H11:H1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I28"/>
  <sheetViews>
    <sheetView topLeftCell="B22" workbookViewId="0">
      <selection activeCell="F27" sqref="F27:F28"/>
    </sheetView>
  </sheetViews>
  <sheetFormatPr baseColWidth="10" defaultRowHeight="14.4"/>
  <cols>
    <col min="3" max="3" width="29.33203125" style="2" customWidth="1"/>
    <col min="5" max="5" width="29.109375" style="2" customWidth="1"/>
    <col min="6" max="6" width="38" style="2" customWidth="1"/>
    <col min="9" max="9" width="17.33203125" customWidth="1"/>
  </cols>
  <sheetData>
    <row r="1" spans="2:9" ht="15" thickBot="1"/>
    <row r="2" spans="2:9" ht="15" thickBot="1">
      <c r="B2" s="17" t="s">
        <v>6</v>
      </c>
      <c r="C2" s="5" t="s">
        <v>5</v>
      </c>
      <c r="D2" s="3"/>
      <c r="E2" s="4" t="s">
        <v>7</v>
      </c>
      <c r="F2" s="4" t="s">
        <v>251</v>
      </c>
      <c r="G2" s="3" t="s">
        <v>8</v>
      </c>
      <c r="H2" s="3" t="s">
        <v>235</v>
      </c>
    </row>
    <row r="3" spans="2:9" ht="69.599999999999994" thickBot="1">
      <c r="B3" s="210" t="s">
        <v>320</v>
      </c>
      <c r="C3" s="234" t="s">
        <v>321</v>
      </c>
      <c r="D3" s="231" t="s">
        <v>322</v>
      </c>
      <c r="E3" s="30" t="s">
        <v>323</v>
      </c>
      <c r="F3" s="30" t="s">
        <v>324</v>
      </c>
      <c r="G3" s="31">
        <v>0.6</v>
      </c>
      <c r="H3" s="243">
        <f>G3+G4</f>
        <v>1</v>
      </c>
    </row>
    <row r="4" spans="2:9" ht="42" thickBot="1">
      <c r="B4" s="210"/>
      <c r="C4" s="236"/>
      <c r="D4" s="232"/>
      <c r="E4" s="30" t="s">
        <v>325</v>
      </c>
      <c r="F4" s="30" t="s">
        <v>252</v>
      </c>
      <c r="G4" s="31">
        <v>0.4</v>
      </c>
      <c r="H4" s="244"/>
    </row>
    <row r="5" spans="2:9" ht="28.2" thickBot="1">
      <c r="B5" s="210"/>
      <c r="C5" s="29" t="s">
        <v>326</v>
      </c>
      <c r="D5" s="232"/>
      <c r="E5" s="32" t="s">
        <v>327</v>
      </c>
      <c r="F5" s="44" t="s">
        <v>328</v>
      </c>
      <c r="G5" s="33">
        <v>1</v>
      </c>
      <c r="H5" s="33">
        <v>1</v>
      </c>
      <c r="I5" s="2"/>
    </row>
    <row r="6" spans="2:9" ht="97.2" thickBot="1">
      <c r="B6" s="210"/>
      <c r="C6" s="29" t="s">
        <v>329</v>
      </c>
      <c r="D6" s="232"/>
      <c r="E6" s="30" t="s">
        <v>330</v>
      </c>
      <c r="F6" s="30" t="s">
        <v>331</v>
      </c>
      <c r="G6" s="31">
        <v>1</v>
      </c>
      <c r="H6" s="31">
        <v>1</v>
      </c>
      <c r="I6" s="35"/>
    </row>
    <row r="7" spans="2:9" ht="42" thickBot="1">
      <c r="B7" s="210"/>
      <c r="C7" s="29" t="s">
        <v>332</v>
      </c>
      <c r="D7" s="232"/>
      <c r="E7" s="32" t="s">
        <v>333</v>
      </c>
      <c r="F7" s="32" t="s">
        <v>334</v>
      </c>
      <c r="G7" s="33">
        <v>1</v>
      </c>
      <c r="H7" s="33">
        <v>1</v>
      </c>
      <c r="I7" s="2"/>
    </row>
    <row r="8" spans="2:9" ht="15" thickBot="1">
      <c r="B8" s="210"/>
      <c r="C8" s="234" t="s">
        <v>335</v>
      </c>
      <c r="D8" s="232"/>
      <c r="E8" s="30" t="s">
        <v>336</v>
      </c>
      <c r="F8" s="249" t="s">
        <v>337</v>
      </c>
      <c r="G8" s="31">
        <f>0.2*0.6</f>
        <v>0.12</v>
      </c>
      <c r="H8" s="243">
        <f>SUM(G8:G13)</f>
        <v>1</v>
      </c>
      <c r="I8" s="255"/>
    </row>
    <row r="9" spans="2:9" ht="15" thickBot="1">
      <c r="B9" s="210"/>
      <c r="C9" s="235"/>
      <c r="D9" s="232"/>
      <c r="E9" s="30" t="s">
        <v>338</v>
      </c>
      <c r="F9" s="250"/>
      <c r="G9" s="31">
        <f>0.2*0.6</f>
        <v>0.12</v>
      </c>
      <c r="H9" s="252"/>
      <c r="I9" s="255"/>
    </row>
    <row r="10" spans="2:9" ht="15" thickBot="1">
      <c r="B10" s="210"/>
      <c r="C10" s="235"/>
      <c r="D10" s="232"/>
      <c r="E10" s="30" t="s">
        <v>339</v>
      </c>
      <c r="F10" s="250"/>
      <c r="G10" s="31">
        <f>0.2*0.6</f>
        <v>0.12</v>
      </c>
      <c r="H10" s="252"/>
      <c r="I10" s="255"/>
    </row>
    <row r="11" spans="2:9" ht="15" thickBot="1">
      <c r="B11" s="210"/>
      <c r="C11" s="235"/>
      <c r="D11" s="232"/>
      <c r="E11" s="30" t="s">
        <v>340</v>
      </c>
      <c r="F11" s="250"/>
      <c r="G11" s="31">
        <f>0.2*0.6</f>
        <v>0.12</v>
      </c>
      <c r="H11" s="252"/>
      <c r="I11" s="255"/>
    </row>
    <row r="12" spans="2:9" ht="15" thickBot="1">
      <c r="B12" s="210"/>
      <c r="C12" s="235"/>
      <c r="D12" s="232"/>
      <c r="E12" s="30" t="s">
        <v>341</v>
      </c>
      <c r="F12" s="251"/>
      <c r="G12" s="31">
        <f>0.2*0.6</f>
        <v>0.12</v>
      </c>
      <c r="H12" s="252"/>
      <c r="I12" s="255"/>
    </row>
    <row r="13" spans="2:9" ht="42" thickBot="1">
      <c r="B13" s="210"/>
      <c r="C13" s="236"/>
      <c r="D13" s="232"/>
      <c r="E13" s="30" t="s">
        <v>342</v>
      </c>
      <c r="F13" s="30" t="s">
        <v>252</v>
      </c>
      <c r="G13" s="31">
        <v>0.4</v>
      </c>
      <c r="H13" s="253"/>
      <c r="I13" s="36"/>
    </row>
    <row r="14" spans="2:9" ht="27" customHeight="1" thickBot="1">
      <c r="B14" s="210"/>
      <c r="C14" s="234" t="s">
        <v>343</v>
      </c>
      <c r="D14" s="232"/>
      <c r="E14" s="32" t="s">
        <v>344</v>
      </c>
      <c r="F14" s="237" t="s">
        <v>345</v>
      </c>
      <c r="G14" s="33">
        <f>0.25*0.6</f>
        <v>0.15</v>
      </c>
      <c r="H14" s="254">
        <f>SUM(G14:G18)</f>
        <v>1</v>
      </c>
    </row>
    <row r="15" spans="2:9" ht="27" customHeight="1" thickBot="1">
      <c r="B15" s="210"/>
      <c r="C15" s="235"/>
      <c r="D15" s="232"/>
      <c r="E15" s="32" t="s">
        <v>346</v>
      </c>
      <c r="F15" s="238"/>
      <c r="G15" s="33">
        <f>0.25*0.6</f>
        <v>0.15</v>
      </c>
      <c r="H15" s="241"/>
    </row>
    <row r="16" spans="2:9" ht="23.25" customHeight="1" thickBot="1">
      <c r="B16" s="210"/>
      <c r="C16" s="235"/>
      <c r="D16" s="232"/>
      <c r="E16" s="32" t="s">
        <v>347</v>
      </c>
      <c r="F16" s="238"/>
      <c r="G16" s="33">
        <f>0.25*0.6</f>
        <v>0.15</v>
      </c>
      <c r="H16" s="241"/>
    </row>
    <row r="17" spans="2:9" ht="30.75" customHeight="1" thickBot="1">
      <c r="B17" s="210"/>
      <c r="C17" s="235"/>
      <c r="D17" s="232"/>
      <c r="E17" s="32" t="s">
        <v>348</v>
      </c>
      <c r="F17" s="239"/>
      <c r="G17" s="33">
        <f>0.25*0.6</f>
        <v>0.15</v>
      </c>
      <c r="H17" s="241"/>
    </row>
    <row r="18" spans="2:9" ht="42" thickBot="1">
      <c r="B18" s="210"/>
      <c r="C18" s="236"/>
      <c r="D18" s="232"/>
      <c r="E18" s="32" t="s">
        <v>288</v>
      </c>
      <c r="F18" s="32" t="s">
        <v>252</v>
      </c>
      <c r="G18" s="33">
        <v>0.4</v>
      </c>
      <c r="H18" s="248"/>
    </row>
    <row r="19" spans="2:9" ht="64.5" customHeight="1" thickBot="1">
      <c r="B19" s="210"/>
      <c r="C19" s="234" t="s">
        <v>349</v>
      </c>
      <c r="D19" s="232"/>
      <c r="E19" s="30" t="s">
        <v>350</v>
      </c>
      <c r="F19" s="249" t="s">
        <v>351</v>
      </c>
      <c r="G19" s="31">
        <f>0.5*0.6</f>
        <v>0.3</v>
      </c>
      <c r="H19" s="256">
        <f>SUM(G19:G21)</f>
        <v>1</v>
      </c>
    </row>
    <row r="20" spans="2:9" ht="15" thickBot="1">
      <c r="B20" s="210"/>
      <c r="C20" s="235"/>
      <c r="D20" s="232"/>
      <c r="E20" s="30" t="s">
        <v>352</v>
      </c>
      <c r="F20" s="251"/>
      <c r="G20" s="31">
        <f>0.5*0.6</f>
        <v>0.3</v>
      </c>
      <c r="H20" s="252"/>
    </row>
    <row r="21" spans="2:9" ht="42" thickBot="1">
      <c r="B21" s="210"/>
      <c r="C21" s="236"/>
      <c r="D21" s="232"/>
      <c r="E21" s="30" t="s">
        <v>353</v>
      </c>
      <c r="F21" s="30" t="s">
        <v>252</v>
      </c>
      <c r="G21" s="31">
        <v>0.4</v>
      </c>
      <c r="H21" s="253"/>
    </row>
    <row r="22" spans="2:9" ht="26.25" customHeight="1" thickBot="1">
      <c r="B22" s="210"/>
      <c r="C22" s="234" t="s">
        <v>354</v>
      </c>
      <c r="D22" s="232"/>
      <c r="E22" s="32" t="s">
        <v>355</v>
      </c>
      <c r="F22" s="237" t="s">
        <v>356</v>
      </c>
      <c r="G22" s="33">
        <f>0.5*0.6</f>
        <v>0.3</v>
      </c>
      <c r="H22" s="254">
        <f>SUM(G22:G24)</f>
        <v>1</v>
      </c>
    </row>
    <row r="23" spans="2:9" ht="15" thickBot="1">
      <c r="B23" s="210"/>
      <c r="C23" s="235"/>
      <c r="D23" s="232"/>
      <c r="E23" s="32" t="s">
        <v>357</v>
      </c>
      <c r="F23" s="239"/>
      <c r="G23" s="33">
        <f>0.5*0.6</f>
        <v>0.3</v>
      </c>
      <c r="H23" s="241"/>
    </row>
    <row r="24" spans="2:9" ht="42" thickBot="1">
      <c r="B24" s="210"/>
      <c r="C24" s="236"/>
      <c r="D24" s="232"/>
      <c r="E24" s="32" t="s">
        <v>358</v>
      </c>
      <c r="F24" s="32" t="s">
        <v>252</v>
      </c>
      <c r="G24" s="33">
        <v>0.4</v>
      </c>
      <c r="H24" s="241"/>
    </row>
    <row r="25" spans="2:9" ht="69.599999999999994" thickBot="1">
      <c r="B25" s="210"/>
      <c r="C25" s="234" t="s">
        <v>359</v>
      </c>
      <c r="D25" s="232"/>
      <c r="E25" s="30" t="s">
        <v>360</v>
      </c>
      <c r="F25" s="30" t="s">
        <v>361</v>
      </c>
      <c r="G25" s="31">
        <v>0.6</v>
      </c>
      <c r="H25" s="252">
        <f>G25+G26</f>
        <v>1</v>
      </c>
    </row>
    <row r="26" spans="2:9" ht="42" thickBot="1">
      <c r="B26" s="210"/>
      <c r="C26" s="236"/>
      <c r="D26" s="232"/>
      <c r="E26" s="30" t="s">
        <v>362</v>
      </c>
      <c r="F26" s="30" t="s">
        <v>252</v>
      </c>
      <c r="G26" s="31">
        <v>0.4</v>
      </c>
      <c r="H26" s="244"/>
    </row>
    <row r="27" spans="2:9" ht="27" customHeight="1" thickBot="1">
      <c r="B27" s="210"/>
      <c r="C27" s="245" t="s">
        <v>363</v>
      </c>
      <c r="D27" s="232"/>
      <c r="E27" s="32" t="s">
        <v>364</v>
      </c>
      <c r="F27" s="237" t="s">
        <v>365</v>
      </c>
      <c r="G27" s="33">
        <v>0.5</v>
      </c>
      <c r="H27" s="240">
        <v>1</v>
      </c>
    </row>
    <row r="28" spans="2:9" ht="48.75" customHeight="1" thickBot="1">
      <c r="B28" s="210"/>
      <c r="C28" s="247"/>
      <c r="D28" s="233"/>
      <c r="E28" s="32" t="s">
        <v>366</v>
      </c>
      <c r="F28" s="239"/>
      <c r="G28" s="33">
        <v>0.5</v>
      </c>
      <c r="H28" s="248"/>
      <c r="I28" s="6"/>
    </row>
  </sheetData>
  <mergeCells count="22">
    <mergeCell ref="I8:I12"/>
    <mergeCell ref="C14:C18"/>
    <mergeCell ref="F14:F17"/>
    <mergeCell ref="H14:H18"/>
    <mergeCell ref="C19:C21"/>
    <mergeCell ref="F19:F20"/>
    <mergeCell ref="H19:H21"/>
    <mergeCell ref="B3:B28"/>
    <mergeCell ref="C3:C4"/>
    <mergeCell ref="D3:D28"/>
    <mergeCell ref="H3:H4"/>
    <mergeCell ref="C8:C13"/>
    <mergeCell ref="F8:F12"/>
    <mergeCell ref="H8:H13"/>
    <mergeCell ref="C22:C24"/>
    <mergeCell ref="F22:F23"/>
    <mergeCell ref="H22:H24"/>
    <mergeCell ref="C25:C26"/>
    <mergeCell ref="H25:H26"/>
    <mergeCell ref="C27:C28"/>
    <mergeCell ref="F27:F28"/>
    <mergeCell ref="H27:H28"/>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H17"/>
  <sheetViews>
    <sheetView topLeftCell="A10" zoomScale="85" zoomScaleNormal="85" workbookViewId="0">
      <selection activeCell="F17" sqref="F17"/>
    </sheetView>
  </sheetViews>
  <sheetFormatPr baseColWidth="10" defaultRowHeight="14.4"/>
  <cols>
    <col min="3" max="3" width="27.5546875" style="2" customWidth="1"/>
    <col min="5" max="6" width="32.109375" style="2" customWidth="1"/>
  </cols>
  <sheetData>
    <row r="1" spans="2:8" ht="15" thickBot="1"/>
    <row r="2" spans="2:8" ht="15" thickBot="1">
      <c r="B2" s="17" t="s">
        <v>6</v>
      </c>
      <c r="C2" s="5" t="s">
        <v>5</v>
      </c>
      <c r="D2" s="3"/>
      <c r="E2" s="4" t="s">
        <v>7</v>
      </c>
      <c r="F2" s="4" t="s">
        <v>251</v>
      </c>
      <c r="G2" s="3" t="s">
        <v>8</v>
      </c>
      <c r="H2" s="3" t="s">
        <v>235</v>
      </c>
    </row>
    <row r="3" spans="2:8" ht="69.599999999999994" thickBot="1">
      <c r="B3" s="210" t="s">
        <v>367</v>
      </c>
      <c r="C3" s="37" t="s">
        <v>321</v>
      </c>
      <c r="D3" s="231" t="s">
        <v>368</v>
      </c>
      <c r="E3" s="30" t="s">
        <v>369</v>
      </c>
      <c r="F3" s="30" t="s">
        <v>370</v>
      </c>
      <c r="G3" s="31">
        <v>0.6</v>
      </c>
      <c r="H3" s="243">
        <f>G3+G4</f>
        <v>1</v>
      </c>
    </row>
    <row r="4" spans="2:8" ht="55.8" thickBot="1">
      <c r="B4" s="210"/>
      <c r="C4" s="38"/>
      <c r="D4" s="232"/>
      <c r="E4" s="30" t="s">
        <v>325</v>
      </c>
      <c r="F4" s="30" t="s">
        <v>252</v>
      </c>
      <c r="G4" s="31">
        <v>0.4</v>
      </c>
      <c r="H4" s="244"/>
    </row>
    <row r="5" spans="2:8" ht="90.75" customHeight="1" thickBot="1">
      <c r="B5" s="210"/>
      <c r="C5" s="234" t="s">
        <v>371</v>
      </c>
      <c r="D5" s="232"/>
      <c r="E5" s="32" t="s">
        <v>372</v>
      </c>
      <c r="F5" s="237" t="s">
        <v>373</v>
      </c>
      <c r="G5" s="33">
        <f>0.5*0.6</f>
        <v>0.3</v>
      </c>
      <c r="H5" s="240">
        <f>SUM(G5:G7)</f>
        <v>1</v>
      </c>
    </row>
    <row r="6" spans="2:8" ht="73.5" customHeight="1" thickBot="1">
      <c r="B6" s="210"/>
      <c r="C6" s="235"/>
      <c r="D6" s="232"/>
      <c r="E6" s="32" t="s">
        <v>374</v>
      </c>
      <c r="F6" s="239"/>
      <c r="G6" s="33">
        <f>0.5*0.6</f>
        <v>0.3</v>
      </c>
      <c r="H6" s="241"/>
    </row>
    <row r="7" spans="2:8" ht="55.8" thickBot="1">
      <c r="B7" s="210"/>
      <c r="C7" s="236"/>
      <c r="D7" s="232"/>
      <c r="E7" s="32" t="s">
        <v>375</v>
      </c>
      <c r="F7" s="32" t="s">
        <v>252</v>
      </c>
      <c r="G7" s="33">
        <v>0.4</v>
      </c>
      <c r="H7" s="248"/>
    </row>
    <row r="8" spans="2:8" ht="24" customHeight="1" thickBot="1">
      <c r="B8" s="210"/>
      <c r="C8" s="234" t="s">
        <v>376</v>
      </c>
      <c r="D8" s="232"/>
      <c r="E8" s="30" t="s">
        <v>377</v>
      </c>
      <c r="F8" s="249" t="s">
        <v>378</v>
      </c>
      <c r="G8" s="31">
        <f>0.5*0.6</f>
        <v>0.3</v>
      </c>
      <c r="H8" s="256">
        <f>SUM(G8:G10)</f>
        <v>1</v>
      </c>
    </row>
    <row r="9" spans="2:8" ht="28.5" customHeight="1" thickBot="1">
      <c r="B9" s="210"/>
      <c r="C9" s="235"/>
      <c r="D9" s="232"/>
      <c r="E9" s="30" t="s">
        <v>379</v>
      </c>
      <c r="F9" s="251"/>
      <c r="G9" s="31">
        <f>0.5*0.6</f>
        <v>0.3</v>
      </c>
      <c r="H9" s="252"/>
    </row>
    <row r="10" spans="2:8" ht="55.8" thickBot="1">
      <c r="B10" s="210"/>
      <c r="C10" s="236"/>
      <c r="D10" s="232"/>
      <c r="E10" s="30" t="s">
        <v>272</v>
      </c>
      <c r="F10" s="30" t="s">
        <v>252</v>
      </c>
      <c r="G10" s="31">
        <v>0.4</v>
      </c>
      <c r="H10" s="253"/>
    </row>
    <row r="11" spans="2:8" ht="52.5" customHeight="1" thickBot="1">
      <c r="B11" s="210"/>
      <c r="C11" s="245" t="s">
        <v>380</v>
      </c>
      <c r="D11" s="232"/>
      <c r="E11" s="32" t="s">
        <v>381</v>
      </c>
      <c r="F11" s="237" t="s">
        <v>382</v>
      </c>
      <c r="G11" s="33">
        <v>0.5</v>
      </c>
      <c r="H11" s="254">
        <v>1</v>
      </c>
    </row>
    <row r="12" spans="2:8" ht="15" thickBot="1">
      <c r="B12" s="210"/>
      <c r="C12" s="247"/>
      <c r="D12" s="232"/>
      <c r="E12" s="32" t="s">
        <v>383</v>
      </c>
      <c r="F12" s="239"/>
      <c r="G12" s="33">
        <v>0.5</v>
      </c>
      <c r="H12" s="248"/>
    </row>
    <row r="13" spans="2:8" ht="47.25" customHeight="1" thickBot="1">
      <c r="B13" s="210"/>
      <c r="C13" s="245" t="s">
        <v>384</v>
      </c>
      <c r="D13" s="232"/>
      <c r="E13" s="30" t="s">
        <v>385</v>
      </c>
      <c r="F13" s="249" t="s">
        <v>386</v>
      </c>
      <c r="G13" s="31">
        <v>0.5</v>
      </c>
      <c r="H13" s="256">
        <v>1</v>
      </c>
    </row>
    <row r="14" spans="2:8" ht="15" thickBot="1">
      <c r="B14" s="210"/>
      <c r="C14" s="247"/>
      <c r="D14" s="232"/>
      <c r="E14" s="30" t="s">
        <v>387</v>
      </c>
      <c r="F14" s="251"/>
      <c r="G14" s="31">
        <v>0.5</v>
      </c>
      <c r="H14" s="253"/>
    </row>
    <row r="15" spans="2:8" ht="31.5" customHeight="1" thickBot="1">
      <c r="B15" s="210"/>
      <c r="C15" s="245" t="s">
        <v>388</v>
      </c>
      <c r="D15" s="232"/>
      <c r="E15" s="32" t="s">
        <v>389</v>
      </c>
      <c r="F15" s="237" t="s">
        <v>390</v>
      </c>
      <c r="G15" s="33">
        <f>0.5*0.6</f>
        <v>0.3</v>
      </c>
      <c r="H15" s="254">
        <f>SUM(G15:G17)</f>
        <v>1</v>
      </c>
    </row>
    <row r="16" spans="2:8" ht="31.5" customHeight="1" thickBot="1">
      <c r="B16" s="210"/>
      <c r="C16" s="246"/>
      <c r="D16" s="232"/>
      <c r="E16" s="32" t="s">
        <v>391</v>
      </c>
      <c r="F16" s="239"/>
      <c r="G16" s="33">
        <f>0.5*0.6</f>
        <v>0.3</v>
      </c>
      <c r="H16" s="241"/>
    </row>
    <row r="17" spans="2:8" ht="55.8" thickBot="1">
      <c r="B17" s="210"/>
      <c r="C17" s="247"/>
      <c r="D17" s="233"/>
      <c r="E17" s="32" t="s">
        <v>392</v>
      </c>
      <c r="F17" s="39" t="s">
        <v>252</v>
      </c>
      <c r="G17" s="33">
        <v>0.4</v>
      </c>
      <c r="H17" s="248"/>
    </row>
  </sheetData>
  <mergeCells count="18">
    <mergeCell ref="F15:F16"/>
    <mergeCell ref="H15:H17"/>
    <mergeCell ref="B3:B17"/>
    <mergeCell ref="D3:D17"/>
    <mergeCell ref="H3:H4"/>
    <mergeCell ref="C5:C7"/>
    <mergeCell ref="F5:F6"/>
    <mergeCell ref="H5:H7"/>
    <mergeCell ref="C8:C10"/>
    <mergeCell ref="F8:F9"/>
    <mergeCell ref="H8:H10"/>
    <mergeCell ref="C11:C12"/>
    <mergeCell ref="F11:F12"/>
    <mergeCell ref="H11:H12"/>
    <mergeCell ref="C13:C14"/>
    <mergeCell ref="F13:F14"/>
    <mergeCell ref="H13:H14"/>
    <mergeCell ref="C15:C1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H16"/>
  <sheetViews>
    <sheetView topLeftCell="A7" workbookViewId="0">
      <selection activeCell="F12" sqref="F12"/>
    </sheetView>
  </sheetViews>
  <sheetFormatPr baseColWidth="10" defaultRowHeight="14.4"/>
  <cols>
    <col min="3" max="3" width="17.5546875" style="2" customWidth="1"/>
    <col min="4" max="4" width="11.44140625" style="2"/>
    <col min="5" max="5" width="18.88671875" style="2" customWidth="1"/>
    <col min="6" max="6" width="30" style="2" customWidth="1"/>
  </cols>
  <sheetData>
    <row r="1" spans="2:8" ht="15" thickBot="1"/>
    <row r="2" spans="2:8" ht="15" thickBot="1">
      <c r="B2" s="17" t="s">
        <v>6</v>
      </c>
      <c r="C2" s="5" t="s">
        <v>5</v>
      </c>
      <c r="D2" s="4"/>
      <c r="E2" s="4" t="s">
        <v>7</v>
      </c>
      <c r="F2" s="4" t="s">
        <v>251</v>
      </c>
      <c r="G2" s="3" t="s">
        <v>8</v>
      </c>
      <c r="H2" s="3" t="s">
        <v>235</v>
      </c>
    </row>
    <row r="3" spans="2:8" ht="69.599999999999994" thickBot="1">
      <c r="B3" s="210" t="s">
        <v>393</v>
      </c>
      <c r="C3" s="234" t="s">
        <v>321</v>
      </c>
      <c r="D3" s="231" t="s">
        <v>394</v>
      </c>
      <c r="E3" s="30" t="s">
        <v>369</v>
      </c>
      <c r="F3" s="30" t="s">
        <v>395</v>
      </c>
      <c r="G3" s="31">
        <v>0.6</v>
      </c>
      <c r="H3" s="243">
        <f>G3+G4</f>
        <v>1</v>
      </c>
    </row>
    <row r="4" spans="2:8" ht="55.8" thickBot="1">
      <c r="B4" s="210"/>
      <c r="C4" s="236"/>
      <c r="D4" s="232"/>
      <c r="E4" s="30" t="s">
        <v>325</v>
      </c>
      <c r="F4" s="40" t="s">
        <v>252</v>
      </c>
      <c r="G4" s="31">
        <v>0.4</v>
      </c>
      <c r="H4" s="244"/>
    </row>
    <row r="5" spans="2:8" ht="42.75" customHeight="1" thickBot="1">
      <c r="B5" s="210"/>
      <c r="C5" s="245" t="s">
        <v>396</v>
      </c>
      <c r="D5" s="232"/>
      <c r="E5" s="32" t="s">
        <v>397</v>
      </c>
      <c r="F5" s="237" t="s">
        <v>398</v>
      </c>
      <c r="G5" s="33">
        <v>0.5</v>
      </c>
      <c r="H5" s="240">
        <v>1</v>
      </c>
    </row>
    <row r="6" spans="2:8" ht="24" customHeight="1" thickBot="1">
      <c r="B6" s="210"/>
      <c r="C6" s="247"/>
      <c r="D6" s="232"/>
      <c r="E6" s="32" t="s">
        <v>399</v>
      </c>
      <c r="F6" s="239"/>
      <c r="G6" s="33">
        <v>0.5</v>
      </c>
      <c r="H6" s="248"/>
    </row>
    <row r="7" spans="2:8" ht="28.2" thickBot="1">
      <c r="B7" s="210"/>
      <c r="C7" s="29" t="s">
        <v>400</v>
      </c>
      <c r="D7" s="232"/>
      <c r="E7" s="30" t="s">
        <v>401</v>
      </c>
      <c r="F7" s="30" t="s">
        <v>402</v>
      </c>
      <c r="G7" s="31">
        <v>1</v>
      </c>
      <c r="H7" s="31">
        <v>1</v>
      </c>
    </row>
    <row r="8" spans="2:8" ht="17.25" customHeight="1" thickBot="1">
      <c r="B8" s="210"/>
      <c r="C8" s="245" t="s">
        <v>403</v>
      </c>
      <c r="D8" s="232"/>
      <c r="E8" s="32" t="s">
        <v>404</v>
      </c>
      <c r="F8" s="237" t="s">
        <v>405</v>
      </c>
      <c r="G8" s="33">
        <v>0.25</v>
      </c>
      <c r="H8" s="240">
        <v>1</v>
      </c>
    </row>
    <row r="9" spans="2:8" ht="24.75" customHeight="1" thickBot="1">
      <c r="B9" s="210"/>
      <c r="C9" s="246"/>
      <c r="D9" s="232"/>
      <c r="E9" s="32" t="s">
        <v>406</v>
      </c>
      <c r="F9" s="238"/>
      <c r="G9" s="33">
        <v>0.25</v>
      </c>
      <c r="H9" s="241"/>
    </row>
    <row r="10" spans="2:8" ht="28.5" customHeight="1" thickBot="1">
      <c r="B10" s="210"/>
      <c r="C10" s="246"/>
      <c r="D10" s="232"/>
      <c r="E10" s="32" t="s">
        <v>407</v>
      </c>
      <c r="F10" s="238"/>
      <c r="G10" s="33">
        <v>0.25</v>
      </c>
      <c r="H10" s="241"/>
    </row>
    <row r="11" spans="2:8" ht="16.5" customHeight="1" thickBot="1">
      <c r="B11" s="210"/>
      <c r="C11" s="247"/>
      <c r="D11" s="232"/>
      <c r="E11" s="32" t="s">
        <v>408</v>
      </c>
      <c r="F11" s="239"/>
      <c r="G11" s="33">
        <v>0.25</v>
      </c>
      <c r="H11" s="248"/>
    </row>
    <row r="12" spans="2:8" ht="42" thickBot="1">
      <c r="B12" s="210"/>
      <c r="C12" s="29" t="s">
        <v>409</v>
      </c>
      <c r="D12" s="232"/>
      <c r="E12" s="30" t="s">
        <v>410</v>
      </c>
      <c r="F12" s="30" t="s">
        <v>411</v>
      </c>
      <c r="G12" s="31">
        <v>1</v>
      </c>
      <c r="H12" s="31">
        <v>1</v>
      </c>
    </row>
    <row r="13" spans="2:8" ht="15" thickBot="1">
      <c r="B13" s="210"/>
      <c r="C13" s="245" t="s">
        <v>412</v>
      </c>
      <c r="D13" s="232"/>
      <c r="E13" s="32" t="s">
        <v>413</v>
      </c>
      <c r="F13" s="237" t="s">
        <v>414</v>
      </c>
      <c r="G13" s="33">
        <v>0.25</v>
      </c>
      <c r="H13" s="240">
        <v>1</v>
      </c>
    </row>
    <row r="14" spans="2:8" ht="15" thickBot="1">
      <c r="B14" s="210"/>
      <c r="C14" s="246"/>
      <c r="D14" s="232"/>
      <c r="E14" s="32" t="s">
        <v>415</v>
      </c>
      <c r="F14" s="238"/>
      <c r="G14" s="33">
        <v>0.25</v>
      </c>
      <c r="H14" s="241"/>
    </row>
    <row r="15" spans="2:8" ht="15" thickBot="1">
      <c r="B15" s="210"/>
      <c r="C15" s="246"/>
      <c r="D15" s="232"/>
      <c r="E15" s="32" t="s">
        <v>416</v>
      </c>
      <c r="F15" s="238"/>
      <c r="G15" s="33">
        <v>0.25</v>
      </c>
      <c r="H15" s="241"/>
    </row>
    <row r="16" spans="2:8" ht="15" thickBot="1">
      <c r="B16" s="210"/>
      <c r="C16" s="247"/>
      <c r="D16" s="233"/>
      <c r="E16" s="32" t="s">
        <v>417</v>
      </c>
      <c r="F16" s="239"/>
      <c r="G16" s="33">
        <v>0.25</v>
      </c>
      <c r="H16" s="248"/>
    </row>
  </sheetData>
  <mergeCells count="13">
    <mergeCell ref="C13:C16"/>
    <mergeCell ref="F13:F16"/>
    <mergeCell ref="H13:H16"/>
    <mergeCell ref="B3:B16"/>
    <mergeCell ref="C3:C4"/>
    <mergeCell ref="D3:D16"/>
    <mergeCell ref="H3:H4"/>
    <mergeCell ref="C5:C6"/>
    <mergeCell ref="F5:F6"/>
    <mergeCell ref="H5:H6"/>
    <mergeCell ref="C8:C11"/>
    <mergeCell ref="F8:F11"/>
    <mergeCell ref="H8:H1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H8"/>
  <sheetViews>
    <sheetView workbookViewId="0">
      <selection activeCell="D9" sqref="D9"/>
    </sheetView>
  </sheetViews>
  <sheetFormatPr baseColWidth="10" defaultRowHeight="14.4"/>
  <cols>
    <col min="3" max="3" width="13.88671875" style="2" customWidth="1"/>
    <col min="4" max="4" width="11.44140625" style="2"/>
    <col min="5" max="5" width="16.88671875" style="2" customWidth="1"/>
    <col min="6" max="6" width="30.109375" style="2" customWidth="1"/>
  </cols>
  <sheetData>
    <row r="1" spans="2:8" ht="15" thickBot="1"/>
    <row r="2" spans="2:8" ht="15" thickBot="1">
      <c r="B2" s="18" t="s">
        <v>6</v>
      </c>
      <c r="C2" s="5" t="s">
        <v>5</v>
      </c>
      <c r="D2" s="4" t="s">
        <v>157</v>
      </c>
      <c r="E2" s="4" t="s">
        <v>7</v>
      </c>
      <c r="F2" s="4" t="s">
        <v>251</v>
      </c>
      <c r="G2" s="3" t="s">
        <v>8</v>
      </c>
      <c r="H2" s="3" t="s">
        <v>235</v>
      </c>
    </row>
    <row r="3" spans="2:8" ht="26.25" customHeight="1" thickBot="1">
      <c r="B3" s="257" t="s">
        <v>418</v>
      </c>
      <c r="C3" s="231" t="s">
        <v>419</v>
      </c>
      <c r="D3" s="231" t="s">
        <v>420</v>
      </c>
      <c r="E3" s="41" t="s">
        <v>421</v>
      </c>
      <c r="F3" s="249" t="s">
        <v>422</v>
      </c>
      <c r="G3" s="31">
        <f>0.2*0.6</f>
        <v>0.12</v>
      </c>
      <c r="H3" s="243">
        <f>SUM(G3:G8)</f>
        <v>1</v>
      </c>
    </row>
    <row r="4" spans="2:8" ht="15" thickBot="1">
      <c r="B4" s="258"/>
      <c r="C4" s="232"/>
      <c r="D4" s="232"/>
      <c r="E4" s="30" t="s">
        <v>423</v>
      </c>
      <c r="F4" s="250"/>
      <c r="G4" s="31">
        <f>0.2*0.6</f>
        <v>0.12</v>
      </c>
      <c r="H4" s="252"/>
    </row>
    <row r="5" spans="2:8" ht="15" thickBot="1">
      <c r="B5" s="258"/>
      <c r="C5" s="232"/>
      <c r="D5" s="232"/>
      <c r="E5" s="30" t="s">
        <v>424</v>
      </c>
      <c r="F5" s="250"/>
      <c r="G5" s="31">
        <f>0.2*0.6</f>
        <v>0.12</v>
      </c>
      <c r="H5" s="252"/>
    </row>
    <row r="6" spans="2:8" ht="15" thickBot="1">
      <c r="B6" s="258"/>
      <c r="C6" s="232"/>
      <c r="D6" s="232"/>
      <c r="E6" s="30" t="s">
        <v>425</v>
      </c>
      <c r="F6" s="250"/>
      <c r="G6" s="31">
        <f>0.2*0.6</f>
        <v>0.12</v>
      </c>
      <c r="H6" s="252"/>
    </row>
    <row r="7" spans="2:8" ht="15" thickBot="1">
      <c r="B7" s="258"/>
      <c r="C7" s="232"/>
      <c r="D7" s="232"/>
      <c r="E7" s="30" t="s">
        <v>426</v>
      </c>
      <c r="F7" s="251"/>
      <c r="G7" s="31">
        <f>0.2*0.6</f>
        <v>0.12</v>
      </c>
      <c r="H7" s="252"/>
    </row>
    <row r="8" spans="2:8" ht="55.8" thickBot="1">
      <c r="B8" s="259"/>
      <c r="C8" s="233"/>
      <c r="D8" s="233"/>
      <c r="E8" s="42" t="s">
        <v>427</v>
      </c>
      <c r="F8" s="40" t="s">
        <v>252</v>
      </c>
      <c r="G8" s="43">
        <v>0.4</v>
      </c>
      <c r="H8" s="244"/>
    </row>
  </sheetData>
  <mergeCells count="5">
    <mergeCell ref="B3:B8"/>
    <mergeCell ref="C3:C8"/>
    <mergeCell ref="D3:D8"/>
    <mergeCell ref="F3:F7"/>
    <mergeCell ref="H3:H8"/>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Estándar </vt:lpstr>
      <vt:lpstr>M. Hacienda </vt:lpstr>
      <vt:lpstr>Asamblea L. </vt:lpstr>
      <vt:lpstr>Presidencia </vt:lpstr>
      <vt:lpstr>Órgano Judicial</vt:lpstr>
      <vt:lpstr>CNJ</vt:lpstr>
      <vt:lpstr>TSE</vt:lpstr>
      <vt:lpstr>CCR</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Equipo FISC1</dc:creator>
  <cp:lastModifiedBy>Equipo</cp:lastModifiedBy>
  <cp:lastPrinted>2020-02-03T14:51:35Z</cp:lastPrinted>
  <dcterms:created xsi:type="dcterms:W3CDTF">2017-08-08T21:46:55Z</dcterms:created>
  <dcterms:modified xsi:type="dcterms:W3CDTF">2020-09-13T02:58:47Z</dcterms:modified>
</cp:coreProperties>
</file>