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rellana\Desktop\INFORMES\CONTRATOS - OC - DIGESTYC - TRANSPARENCIA\CONTRATOS DIGESTYC\"/>
    </mc:Choice>
  </mc:AlternateContent>
  <bookViews>
    <workbookView xWindow="0" yWindow="0" windowWidth="20490" windowHeight="7755"/>
  </bookViews>
  <sheets>
    <sheet name="CONTRATOS AÑO 2020 DIGESTYC" sheetId="6" r:id="rId1"/>
    <sheet name="Hoja1 (2)" sheetId="4" state="hidden" r:id="rId2"/>
  </sheets>
  <definedNames>
    <definedName name="_xlnm._FilterDatabase" localSheetId="0" hidden="1">'CONTRATOS AÑO 2020 DIGESTYC'!$B$3:$G$23</definedName>
    <definedName name="_xlnm.Print_Area" localSheetId="0">'CONTRATOS AÑO 2020 DIGESTYC'!$B$2:$G$23</definedName>
    <definedName name="_xlnm.Print_Area" localSheetId="1">'Hoja1 (2)'!$A$1:$L$89</definedName>
    <definedName name="_xlnm.Print_Titles" localSheetId="0">'CONTRATOS AÑO 2020 DIGESTYC'!$3:$3</definedName>
    <definedName name="_xlnm.Print_Titles" localSheetId="1">'Hoja1 (2)'!$3:$3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2" i="4" l="1"/>
  <c r="K41" i="4"/>
  <c r="K40" i="4"/>
  <c r="K28" i="4" l="1"/>
  <c r="K27" i="4"/>
  <c r="K26" i="4"/>
  <c r="K25" i="4"/>
  <c r="K24" i="4"/>
  <c r="K23" i="4"/>
  <c r="K22" i="4"/>
  <c r="K21" i="4"/>
  <c r="K20" i="4"/>
  <c r="J64" i="4"/>
  <c r="J50" i="4"/>
  <c r="K63" i="4"/>
  <c r="K62" i="4"/>
  <c r="K61" i="4"/>
  <c r="K60" i="4"/>
  <c r="K59" i="4"/>
  <c r="K58" i="4"/>
  <c r="K57" i="4"/>
  <c r="K56" i="4"/>
  <c r="K49" i="4"/>
  <c r="K48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J4" i="4"/>
  <c r="K4" i="4" s="1"/>
  <c r="I64" i="4"/>
  <c r="A57" i="4"/>
  <c r="A58" i="4" s="1"/>
  <c r="A59" i="4" s="1"/>
  <c r="A60" i="4" s="1"/>
  <c r="A61" i="4" s="1"/>
  <c r="A62" i="4" s="1"/>
  <c r="A63" i="4" s="1"/>
  <c r="I50" i="4"/>
  <c r="I43" i="4"/>
  <c r="B5" i="4"/>
  <c r="B6" i="4" s="1"/>
  <c r="B7" i="4" s="1"/>
  <c r="B8" i="4" s="1"/>
  <c r="B9" i="4" s="1"/>
  <c r="B10" i="4" s="1"/>
  <c r="B11" i="4" s="1"/>
  <c r="B12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I66" i="4" l="1"/>
  <c r="K50" i="4"/>
  <c r="K64" i="4"/>
  <c r="J43" i="4"/>
  <c r="I67" i="4" s="1"/>
  <c r="K43" i="4"/>
  <c r="I68" i="4" l="1"/>
</calcChain>
</file>

<file path=xl/sharedStrings.xml><?xml version="1.0" encoding="utf-8"?>
<sst xmlns="http://schemas.openxmlformats.org/spreadsheetml/2006/main" count="375" uniqueCount="144">
  <si>
    <t>N° CONTRATO</t>
  </si>
  <si>
    <t>FECHA DE CONTRATO</t>
  </si>
  <si>
    <t>UNIDAD SOLICITANTE</t>
  </si>
  <si>
    <t>CONTRATISTA</t>
  </si>
  <si>
    <t>NOMBRE DEL SERVICIO O SUMINISTRO</t>
  </si>
  <si>
    <t>PERÍODO DE CONTRATACIÓN</t>
  </si>
  <si>
    <t>PAGO MENSUAL</t>
  </si>
  <si>
    <t>MONTO TOTAL</t>
  </si>
  <si>
    <t>FORMA DE CONTRATACIÓN</t>
  </si>
  <si>
    <t>GERENCIA DE ADMINISTRACIÓN</t>
  </si>
  <si>
    <t>COSASE, S.A. DE C.V.</t>
  </si>
  <si>
    <t>SERVICIO DE VIGILANCIA Y SEGURIDAD PRIVADA PARA EL MINISTERIO DE ECONOMÍA”</t>
  </si>
  <si>
    <t>01 DE ENERO AL 29/02/2020</t>
  </si>
  <si>
    <t>LIBRE GESTION</t>
  </si>
  <si>
    <t>DIGESTYC</t>
  </si>
  <si>
    <t>LORENZO MARTIN HERRERA DELGADO</t>
  </si>
  <si>
    <t>VERIFICADOR DE CALIDAD MUESTRAL DE LA DIGESTYC EN APOYO A LA ENCUESTA DE HOGARES DE PROPÓSITOS MÚLTIPLES.</t>
  </si>
  <si>
    <t>ENERO AL 29 DE FEBRERO 2020</t>
  </si>
  <si>
    <t>ROSARIO INÉS MORALES REINA</t>
  </si>
  <si>
    <t>CONTROL DE CALIDAD DIGESTYC EN APOYO A ENCUESTA DE HOGARES DE PROPÓSITOS MÚLTIPLES.</t>
  </si>
  <si>
    <t>CARLOS ALFREDO RIVAS GODOY</t>
  </si>
  <si>
    <t>INVESTIGADOR SOCIAL PARA LA DIGESTYC ENCUESTA DE HOGARES DE PROPÓSITOS MÚLTIPLES.</t>
  </si>
  <si>
    <t>MARTA BEATRIZ CHACON SALAZAR</t>
  </si>
  <si>
    <t>INVESTIGADORA SOCIAL PARA LA DIGESTYC EN APOYO A LA ENCUESTA DE HOGARES DE PROPÓSITOS MÚLTIPLES.</t>
  </si>
  <si>
    <t>MAYRA JEANNETTE MASIS OCHOA</t>
  </si>
  <si>
    <t>REGISTRADORA DE INFORMACIÓN DE BOLETAS EN APOYO A LA GERENCIA DE SISTEMAS DE LA DIGESTYC.</t>
  </si>
  <si>
    <t>MIGUEL ÁNGEL HERNANDEZ NÚÑEZ</t>
  </si>
  <si>
    <t>TÉCNICO DE GESTIÓN LOCAL PARA LA DIGESTYC EN APOYO A LA ENCUESTA DE HOGARES DE PROPÓSITOS MÚLTIPLES</t>
  </si>
  <si>
    <t>RAÚL OVADI OLANO DERAS</t>
  </si>
  <si>
    <t>COORDINADOR DE BRIGADA PARA LA DIGESTYC EN APOYO A LA ENCUESTA DE HOGARES DE PROPÓSITOS MÚLTIPLES.</t>
  </si>
  <si>
    <t>ESTHER ABIGAÍL OSORIO VÁSQUEZ</t>
  </si>
  <si>
    <t>RELACIONISTA PÚBLICO DIGESTYC</t>
  </si>
  <si>
    <t>CENADE</t>
  </si>
  <si>
    <t>PREMA, S.A. DE C.V.</t>
  </si>
  <si>
    <t>ARRENDAMIENTO DE UN INMUEBLE UBICADO EN 37a. AVENIDA NORTE Y ALAMEDA ROOSEVELT # 114, COLONIA FLOR BLANCA, SAN SALVADOR, PARA EL FUNCIONAMIENTO DE LAS OFICINAS ADMINISTRATIVAS DE ATENCION CIUDADANA DEL CENTRO DE ATENCION POR DEMANDA CENADE SEDE CENTRAL Y SEDE TERRITORIAL.</t>
  </si>
  <si>
    <t>ENERO A DICIEMBRE 2020</t>
  </si>
  <si>
    <t>ARRENDAMIENTO</t>
  </si>
  <si>
    <t>DIRECCIÓN NACIONAL DE INVERSIONES</t>
  </si>
  <si>
    <t>ASOCIACIÓN SCOUT DE EL SALVADOR</t>
  </si>
  <si>
    <t>ARRENDAMIENTO DE ESPACIOS PARA ESTACIONAMIENTO DE VEHÍCULOS DE LA DNI Y CRECEMOS TU EMPRESA</t>
  </si>
  <si>
    <t>L.H. GREEN, S.A. DE C.V.</t>
  </si>
  <si>
    <t>ARRENDAMIENTO DE INMUEBLE PARA EL ARCHIVO PERIFÉRICO DEL CENADE</t>
  </si>
  <si>
    <t>DIRECCIÓN DE HIDROCARBUROS Y MINAS</t>
  </si>
  <si>
    <t>JOSE FERNANDO MENENDEZ HERRERA</t>
  </si>
  <si>
    <t>ARRENDAMIENTO DE UN INMUEBLE UBICADO EN COLONIA LUE, LOTE No. 7, CALLE AL CAMPAMENTO, ACAJUTLA, SONSONATE, PARA EL FUNCIONAMIENTO DEL LABORATORIO DE CONTROL DE CALIDAD DE LA DIRECCION DE HIDROCARBUROS Y MINAS.</t>
  </si>
  <si>
    <t>ENERO A 31 DE MARZO 2020</t>
  </si>
  <si>
    <t>JOSE DAVID GALO CRUZ</t>
  </si>
  <si>
    <t>ARRENDAMIENTO DE UN INMUEBLE UBICADO EN EDIFICIO PLAZA COMERCIAL, ENTRE 7a. AVENIDA NORTE Y 3a. CALLE ORIENTE, FRENTE A ENTRADA AL PARQUE EL CAFETALON, SANTA TECLA, PARA EL FUNCIONAMIENTO DE LAS OFICINAS DEL CENTRO DE ATENCION POR DEMANDA CENADE.</t>
  </si>
  <si>
    <t>METROCENTRO, S.A. DE C.V.</t>
  </si>
  <si>
    <t>ARRENDAMIENTO DE UN INMUEBLE UBICADO EN CENTRO COMERCIAL UNICENTRO, LOCAL No. 33 "B", CALLE QUE CONDUCE A TONACATEPEQUE Y CALLE LA FUENTE, SOYAPANGO, PARA EL FUNCIONAMIENTO DE LAS OFICINAS DEL CENTRO DE ATENCION POR DEMANDA CENADE.</t>
  </si>
  <si>
    <t>Departamento de San Miguel, Barrio La Merced, 3ª. Avenida Sur, Local No. 402-A, San Miguel</t>
  </si>
  <si>
    <t>IMPORTACIONES PLEITEZ, S.A. DE C.V.,</t>
  </si>
  <si>
    <t>ARRENDAMIENTO DE VEHÍCULOS TIPO PICK UP DOBLE CABINA 4X4 PARA EL MINEC</t>
  </si>
  <si>
    <t>14/02/2020- UN MES POSTERIOR A FINALIZAR SERVICIO</t>
  </si>
  <si>
    <t>CONFORME SERVICIO DIARIO</t>
  </si>
  <si>
    <t>INVERSIONES VIDA, S.A. DE C.V.</t>
  </si>
  <si>
    <t>SUMINISTRO DE AGUA ENVASADA PARA EL MINISTERIO DE ECONOMÍA</t>
  </si>
  <si>
    <t>17/03/2020-31/12/2020</t>
  </si>
  <si>
    <t>CONFORME REQUERIMIENTO</t>
  </si>
  <si>
    <t>ENMANUEL, S.A. DE C.V.</t>
  </si>
  <si>
    <t>“SUMINISTRO DE SERVICIOS Y PRODUCTOS PARA EL CONTROL, HIGIENE Y SANITACIÓN PARA BAÑOS SANITARIOS Y OFICINAS DEL MINISTERIO DE ECONOMÍA</t>
  </si>
  <si>
    <t>DEL MES DE FEBRERO AL 31/12/2020</t>
  </si>
  <si>
    <t xml:space="preserve">UNO EL SALVADOR, S.A. </t>
  </si>
  <si>
    <t>“SUMINISTRO DE CUPONES PARA COMBUSTIBLE PARA VEHÍCULOS AUTOMOTORES DEL MINISTERIO DE ECONOMÍA”.</t>
  </si>
  <si>
    <t>DEL 27/02/2020 AL 31/12/2020</t>
  </si>
  <si>
    <t>LICITACIÓN ABIERTA DR CAFTA 01/2020</t>
  </si>
  <si>
    <t>GERENCIA DE RECURSOS HUMANOS</t>
  </si>
  <si>
    <t>ADOC, S.A. DE C.V.</t>
  </si>
  <si>
    <t>“SUMINISTRO DE CERTIFICADOS PARA LA COMPRA DE CALZADO PARA EMPLEADOS DEL MINISTERIO DE ECONOMÍA”</t>
  </si>
  <si>
    <t>SEGUROS DEL PACÍFICO, S.A.</t>
  </si>
  <si>
    <t>SUMINISTRO DE SEGUROS PARA VEHÍCULOS AUTOMOTORES, PÓLIZA DE DAÑOS TODO RIESGO (TRIN) Y DE FIDELIDAD GUBERNAMENTAL PARA FUNCIONARIOS Y EMPLEADOS DEL MINISTERIO DE ECONOMÍA.</t>
  </si>
  <si>
    <t>DEL 01/03/2020-01/01/2021</t>
  </si>
  <si>
    <t>UN SOLOPAGO</t>
  </si>
  <si>
    <t>SUMINISTRO DE VALES DE CONSUMO DE SUPERMERCADO (TARJETA ELECTRÓNICA) PARA LA COMPRA DE PRODUCTOS DE LA CANASTA BÁSICA PARA EMPLEADOS DEL MINISTERIO DE ECONOMÍA.</t>
  </si>
  <si>
    <t>02/03/2020-31/12/2020</t>
  </si>
  <si>
    <t>UN SOLO PAGO</t>
  </si>
  <si>
    <t>TRANSAE, S.A. DE C.V.</t>
  </si>
  <si>
    <t>“SERVICIO DE RECOLECCIÓN ESPECIALIZADA DE DESECHOS AMBIENTALES HOSPITALARIOS PARA LA CLÍNICA EMPRESARIAL DE DIGESTYC”</t>
  </si>
  <si>
    <t>06/03/2020-31/12/2020</t>
  </si>
  <si>
    <t>LIBRE GESTIÓN</t>
  </si>
  <si>
    <t>GRUPO SISECOR, S.A. DE C.C.</t>
  </si>
  <si>
    <t>SUMINISTRO DE SERVICIO DE MANTENIMIENTO PREVENTIVO Y CORRECTIVO PARA CIRCUITO CERRADO DE CÁMARAS DE SEGURIDAD DEL MINISTERIO DE ECONOMÍA</t>
  </si>
  <si>
    <t>13/03/2020-31/12/2020</t>
  </si>
  <si>
    <t xml:space="preserve">$1,500.00  mantenimientos preventivos, y $3,500 por mantenimientos correctivos </t>
  </si>
  <si>
    <t>MES DE MAYO AL 31 DE DICIEMBRE DE 2020</t>
  </si>
  <si>
    <t>FRANCISCO AMADEO GUZMÁN CARBALLO</t>
  </si>
  <si>
    <t>CALLEJA, S.A. DE C.V.</t>
  </si>
  <si>
    <t>LICITACIÓN ABIERTA DR-CAFTA LA No. 03/2020 –</t>
  </si>
  <si>
    <t>CONTRATOS LICITACIONES 2020</t>
  </si>
  <si>
    <t>CONTRATOS LIBRE GESTION 2020</t>
  </si>
  <si>
    <t>CONTRATOS ARRENDAMIENTOS 2020</t>
  </si>
  <si>
    <t xml:space="preserve">MONTO TOTAL CONTRATADO </t>
  </si>
  <si>
    <t xml:space="preserve">N° </t>
  </si>
  <si>
    <t>21/07//2020</t>
  </si>
  <si>
    <t>DIRECCIÓN DE COMUNICACIONES</t>
  </si>
  <si>
    <t>MARÍA FERNANDA MAYORGA SALVADOR</t>
  </si>
  <si>
    <t>SERVICIOS PROFESIONALES DE CREATIVO DE REDES SOCIALES PARA EL MINISTERIO DE ECONOMÍA</t>
  </si>
  <si>
    <t>21/07/2020-21/10/2020</t>
  </si>
  <si>
    <t xml:space="preserve">AMÉRICO ALEXANDER MINEROS FLORES, </t>
  </si>
  <si>
    <t>CONTRATACIÓN DE SERVICIOS PROFESIONALES COMO MOTORISTA PARA DIGESTYC.</t>
  </si>
  <si>
    <t>10/08/2020-23/12/2020</t>
  </si>
  <si>
    <t xml:space="preserve">   $372.58 del 10 al 31 de agosto, tres pagos mensuales de $525.00  de septiembre a noviembre, y un último pago de $389.52  del 01 al 23 de diciembre 2020</t>
  </si>
  <si>
    <t xml:space="preserve"> JOSÉ ADILIO RODRIGUEZ GÓMEZ, </t>
  </si>
  <si>
    <t xml:space="preserve"> JOSÉ NOÉ RAMÍREZ VENTURA, </t>
  </si>
  <si>
    <t xml:space="preserve"> JUAN LEONEL MARTÍNEZ VALLADARES,</t>
  </si>
  <si>
    <t xml:space="preserve"> JULIO ERNESTO MONTES PÉREZ</t>
  </si>
  <si>
    <t xml:space="preserve"> ALCIDES CRUZ BERNAL, </t>
  </si>
  <si>
    <t>17/08/2020-23/12/2020</t>
  </si>
  <si>
    <t xml:space="preserve">   $253.95 del 17 al 31 de agosto, tres pagos mensuales de $525.00  de septiembre a noviembre, y un último pago de $389.52  del 01 al 23 de diciembre 2020</t>
  </si>
  <si>
    <t xml:space="preserve">MARIO ROBERTO SERRANO GUERRERO, </t>
  </si>
  <si>
    <t xml:space="preserve">MIGUEL ÁNGEL LARA AGUIRRE, </t>
  </si>
  <si>
    <t xml:space="preserve"> LUIS BERARDO SEGOVIA RIVAS, </t>
  </si>
  <si>
    <t xml:space="preserve">OSCAR ARMANDO HERNANDEZ GUILLEN, </t>
  </si>
  <si>
    <t xml:space="preserve"> RIGOBERTO ENRIQUE HERRERA GUADRÓN, </t>
  </si>
  <si>
    <t>DIRECCIÓN GENERAL DE GESTIÓN OPERATIVA-UNIDAD FINANCIERA INSTITUCIONAL</t>
  </si>
  <si>
    <t>CORNEJO &amp; UMAÑA, LTD. DE C.V.</t>
  </si>
  <si>
    <t>CONSULTORÍA PARA EL EXAMEN ESPECIAL DEL PROCESO DE OTORGAMIENTO DE LICENCIAS Y AUTORIZACIONES DE CONTINGENTES ARANCELARIOS, COMPRENDIDO DESDE EL 1 DE JUNIO DE 2019 AL 31 DE MAYO DE 2020, PARA EL MINISTERIO DE ECONOMÍA</t>
  </si>
  <si>
    <t>45 DÍAS A PARTIR DE FECHA DE CONTRATO</t>
  </si>
  <si>
    <t>N/A</t>
  </si>
  <si>
    <t>DIRECCIÓN DE ADMINISTRACIÓN</t>
  </si>
  <si>
    <t>TECNOLOGÍAS INDUSTRIALES, S.A. DE C.V.</t>
  </si>
  <si>
    <t>SUMINISTRO DE SERVICIO DE MANTENIMIENTO PREVENTIVO Y CORRECTIVO PARA LOS EQUIPOS DE AIRE ACONDICIONADO DEL DATA CENTER DEL MINISTERIO DE ECONOMÍA</t>
  </si>
  <si>
    <t>DEL 11/09-31/12/2020</t>
  </si>
  <si>
    <t>UNIDAD DE FIRMA ELECTRÓNICA</t>
  </si>
  <si>
    <t>ESCUCHA (PANAMA) S.A., SUCURSAL EL SALVADOR</t>
  </si>
  <si>
    <t>SERVICIO DE ENLACES DIGITALES DE 5 MBPS DEL MINISTERIO DE ECONOMÍA</t>
  </si>
  <si>
    <t>16/09-31/12/2020</t>
  </si>
  <si>
    <t>JOSÉ DEL CARMEN SORTO</t>
  </si>
  <si>
    <t>ARRENDAMIENTO DE INMUEBLE EN COLONIA LA RASA PARA EL LABORATORIO DE CONTROL DE CALIDAD DE LA DIRECCIÓN DE HIDROCARBUROS Y MINAS</t>
  </si>
  <si>
    <t>01/10-31/12/2020</t>
  </si>
  <si>
    <t>CONFORME SERVICIO  HASTA $5,713.75</t>
  </si>
  <si>
    <t>MONTO DEL REQUERIMIENTO</t>
  </si>
  <si>
    <t xml:space="preserve"> AHORRO</t>
  </si>
  <si>
    <t>MONTO REQUERIMIENTO</t>
  </si>
  <si>
    <t>AHORRO</t>
  </si>
  <si>
    <t>N° CONTRATO / No. PROCESO</t>
  </si>
  <si>
    <t>FECHA  CONTRATO / FECHA PROCESO</t>
  </si>
  <si>
    <t>NOMBRE DE PROVEEDOR O EMPRESA</t>
  </si>
  <si>
    <t>TIPO DE EMPRESA</t>
  </si>
  <si>
    <t>MONTO DE LA COMPRA</t>
  </si>
  <si>
    <t>PROCEDIMIENTO Y TIPO DE COMPRA</t>
  </si>
  <si>
    <t>DETALLE DE CONTRATOS AÑO 2020 - DIGESTYC</t>
  </si>
  <si>
    <t>PERSONA NATURAL</t>
  </si>
  <si>
    <t>PERSONA JURIDICA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</si>
</sst>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164" formatCode="_([$$-440A]* #,##0.00_);_([$$-440A]* \(#,##0.00\);_([$$-440A]* &quot;-&quot;??_);_(@_)"/>
    <numFmt numFmtId="165" formatCode="&quot;$&quot;#,##0.00"/>
    <numFmt numFmtId="166" formatCode="&quot;$&quot;#,##0.000"/>
  </numFmts>
  <fonts count="26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 Black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</font>
    <font>
      <sz val="8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8"/>
      <name val="Verdana"/>
      <family val="2"/>
    </font>
    <font>
      <b/>
      <sz val="9"/>
      <name val="Verdana"/>
      <family val="2"/>
    </font>
    <font>
      <b/>
      <sz val="8"/>
      <color rgb="FFFF0000"/>
      <name val="Verdana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 Black"/>
      <family val="2"/>
    </font>
    <font>
      <sz val="10"/>
      <name val="Arial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5" fontId="12" fillId="3" borderId="1" xfId="0" applyNumberFormat="1" applyFont="1" applyFill="1" applyBorder="1" applyAlignment="1">
      <alignment horizontal="center" vertical="center" wrapText="1"/>
    </xf>
    <xf numFmtId="8" fontId="12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1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8" fontId="9" fillId="3" borderId="1" xfId="0" applyNumberFormat="1" applyFont="1" applyFill="1" applyBorder="1" applyAlignment="1">
      <alignment horizontal="center" vertical="center" wrapText="1"/>
    </xf>
    <xf numFmtId="8" fontId="7" fillId="3" borderId="0" xfId="0" applyNumberFormat="1" applyFont="1" applyFill="1"/>
    <xf numFmtId="166" fontId="12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8" fontId="7" fillId="3" borderId="0" xfId="0" applyNumberFormat="1" applyFont="1" applyFill="1" applyAlignment="1">
      <alignment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8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justify" vertical="center"/>
    </xf>
    <xf numFmtId="14" fontId="8" fillId="3" borderId="1" xfId="0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8" fontId="16" fillId="3" borderId="1" xfId="0" applyNumberFormat="1" applyFont="1" applyFill="1" applyBorder="1" applyAlignment="1">
      <alignment horizontal="center" vertical="center" wrapText="1"/>
    </xf>
    <xf numFmtId="8" fontId="17" fillId="3" borderId="1" xfId="0" applyNumberFormat="1" applyFont="1" applyFill="1" applyBorder="1" applyAlignment="1">
      <alignment horizontal="center" vertical="center" wrapText="1"/>
    </xf>
    <xf numFmtId="8" fontId="18" fillId="3" borderId="0" xfId="0" applyNumberFormat="1" applyFont="1" applyFill="1" applyAlignment="1">
      <alignment vertical="center" wrapText="1"/>
    </xf>
    <xf numFmtId="8" fontId="18" fillId="3" borderId="0" xfId="0" applyNumberFormat="1" applyFont="1" applyFill="1"/>
    <xf numFmtId="8" fontId="12" fillId="3" borderId="0" xfId="0" applyNumberFormat="1" applyFont="1" applyFill="1"/>
    <xf numFmtId="0" fontId="12" fillId="3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8" fontId="11" fillId="4" borderId="1" xfId="0" applyNumberFormat="1" applyFont="1" applyFill="1" applyBorder="1" applyAlignment="1">
      <alignment horizontal="center" vertical="center" wrapText="1"/>
    </xf>
    <xf numFmtId="8" fontId="9" fillId="4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19" fillId="3" borderId="0" xfId="0" applyFont="1" applyFill="1"/>
    <xf numFmtId="0" fontId="21" fillId="3" borderId="1" xfId="0" applyFont="1" applyFill="1" applyBorder="1" applyAlignment="1">
      <alignment horizontal="center" vertical="center" wrapText="1"/>
    </xf>
    <xf numFmtId="14" fontId="21" fillId="3" borderId="1" xfId="0" applyNumberFormat="1" applyFont="1" applyFill="1" applyBorder="1" applyAlignment="1">
      <alignment horizontal="center" vertical="center" wrapText="1"/>
    </xf>
    <xf numFmtId="14" fontId="22" fillId="3" borderId="1" xfId="0" applyNumberFormat="1" applyFont="1" applyFill="1" applyBorder="1" applyAlignment="1">
      <alignment horizontal="center" vertical="center" wrapText="1"/>
    </xf>
    <xf numFmtId="8" fontId="21" fillId="3" borderId="1" xfId="0" applyNumberFormat="1" applyFont="1" applyFill="1" applyBorder="1" applyAlignment="1">
      <alignment horizontal="center" vertical="center" wrapText="1"/>
    </xf>
    <xf numFmtId="0" fontId="23" fillId="3" borderId="0" xfId="0" applyFont="1" applyFill="1"/>
    <xf numFmtId="0" fontId="24" fillId="3" borderId="0" xfId="0" applyFont="1" applyFill="1"/>
    <xf numFmtId="0" fontId="19" fillId="3" borderId="0" xfId="0" applyFont="1" applyFill="1" applyAlignment="1">
      <alignment horizontal="center"/>
    </xf>
    <xf numFmtId="0" fontId="25" fillId="5" borderId="9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8" fontId="17" fillId="4" borderId="7" xfId="0" applyNumberFormat="1" applyFont="1" applyFill="1" applyBorder="1" applyAlignment="1">
      <alignment horizontal="center" vertical="center" wrapText="1"/>
    </xf>
    <xf numFmtId="8" fontId="17" fillId="4" borderId="8" xfId="0" applyNumberFormat="1" applyFont="1" applyFill="1" applyBorder="1" applyAlignment="1">
      <alignment horizontal="center" vertical="center" wrapText="1"/>
    </xf>
    <xf numFmtId="8" fontId="17" fillId="4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3"/>
  <sheetViews>
    <sheetView tabSelected="1" zoomScale="80" zoomScaleNormal="80" workbookViewId="0">
      <selection activeCell="D11" sqref="D11"/>
    </sheetView>
  </sheetViews>
  <sheetFormatPr baseColWidth="10" defaultRowHeight="15" x14ac:dyDescent="0.25"/>
  <cols>
    <col min="1" max="1" width="11.42578125" style="6"/>
    <col min="2" max="2" width="19" style="43" customWidth="1"/>
    <col min="3" max="3" width="20" style="43" customWidth="1"/>
    <col min="4" max="4" width="28.42578125" style="43" customWidth="1"/>
    <col min="5" max="5" width="30.5703125" style="50" customWidth="1"/>
    <col min="6" max="6" width="24.42578125" style="43" customWidth="1"/>
    <col min="7" max="7" width="26.140625" style="43" customWidth="1"/>
    <col min="8" max="8" width="11.42578125" style="43"/>
    <col min="9" max="16384" width="11.42578125" style="6"/>
  </cols>
  <sheetData>
    <row r="1" spans="1:10" s="43" customFormat="1" ht="6.75" customHeight="1" x14ac:dyDescent="0.25">
      <c r="A1" s="6"/>
      <c r="E1" s="50"/>
      <c r="I1" s="6"/>
      <c r="J1" s="6"/>
    </row>
    <row r="2" spans="1:10" s="43" customFormat="1" ht="32.25" customHeight="1" x14ac:dyDescent="0.45">
      <c r="A2" s="6"/>
      <c r="B2" s="52" t="s">
        <v>141</v>
      </c>
      <c r="C2" s="52"/>
      <c r="D2" s="52"/>
      <c r="E2" s="52"/>
      <c r="F2" s="52"/>
      <c r="G2" s="52"/>
      <c r="I2" s="6"/>
      <c r="J2" s="6"/>
    </row>
    <row r="3" spans="1:10" s="43" customFormat="1" ht="58.5" customHeight="1" x14ac:dyDescent="0.25">
      <c r="A3" s="6"/>
      <c r="B3" s="51" t="s">
        <v>135</v>
      </c>
      <c r="C3" s="51" t="s">
        <v>136</v>
      </c>
      <c r="D3" s="51" t="s">
        <v>137</v>
      </c>
      <c r="E3" s="51" t="s">
        <v>138</v>
      </c>
      <c r="F3" s="51" t="s">
        <v>139</v>
      </c>
      <c r="G3" s="51" t="s">
        <v>140</v>
      </c>
      <c r="I3" s="6"/>
      <c r="J3" s="6"/>
    </row>
    <row r="4" spans="1:10" s="43" customFormat="1" ht="62.25" customHeight="1" x14ac:dyDescent="0.25">
      <c r="A4" s="6"/>
      <c r="B4" s="44">
        <v>2</v>
      </c>
      <c r="C4" s="45">
        <v>43833</v>
      </c>
      <c r="D4" s="44" t="s">
        <v>15</v>
      </c>
      <c r="E4" s="44" t="s">
        <v>142</v>
      </c>
      <c r="F4" s="47">
        <v>1000</v>
      </c>
      <c r="G4" s="47" t="s">
        <v>13</v>
      </c>
      <c r="I4" s="6"/>
      <c r="J4" s="6"/>
    </row>
    <row r="5" spans="1:10" s="43" customFormat="1" ht="49.5" customHeight="1" x14ac:dyDescent="0.25">
      <c r="A5" s="6"/>
      <c r="B5" s="44">
        <v>3</v>
      </c>
      <c r="C5" s="45">
        <v>43833</v>
      </c>
      <c r="D5" s="44" t="s">
        <v>18</v>
      </c>
      <c r="E5" s="44" t="s">
        <v>142</v>
      </c>
      <c r="F5" s="47">
        <v>1000</v>
      </c>
      <c r="G5" s="47" t="s">
        <v>13</v>
      </c>
      <c r="I5" s="6"/>
      <c r="J5" s="6"/>
    </row>
    <row r="6" spans="1:10" s="43" customFormat="1" ht="59.25" customHeight="1" x14ac:dyDescent="0.25">
      <c r="A6" s="6"/>
      <c r="B6" s="44">
        <v>4</v>
      </c>
      <c r="C6" s="45">
        <v>43833</v>
      </c>
      <c r="D6" s="44" t="s">
        <v>20</v>
      </c>
      <c r="E6" s="44" t="s">
        <v>142</v>
      </c>
      <c r="F6" s="47">
        <v>1000</v>
      </c>
      <c r="G6" s="47" t="s">
        <v>13</v>
      </c>
      <c r="I6" s="6"/>
      <c r="J6" s="6"/>
    </row>
    <row r="7" spans="1:10" s="43" customFormat="1" ht="64.5" customHeight="1" x14ac:dyDescent="0.25">
      <c r="A7" s="6"/>
      <c r="B7" s="44">
        <v>5</v>
      </c>
      <c r="C7" s="45">
        <v>43833</v>
      </c>
      <c r="D7" s="44" t="s">
        <v>22</v>
      </c>
      <c r="E7" s="44" t="s">
        <v>142</v>
      </c>
      <c r="F7" s="47">
        <v>1000</v>
      </c>
      <c r="G7" s="47" t="s">
        <v>13</v>
      </c>
      <c r="I7" s="6"/>
      <c r="J7" s="6"/>
    </row>
    <row r="8" spans="1:10" s="43" customFormat="1" ht="58.5" customHeight="1" x14ac:dyDescent="0.25">
      <c r="A8" s="6"/>
      <c r="B8" s="44">
        <v>6</v>
      </c>
      <c r="C8" s="45">
        <v>43833</v>
      </c>
      <c r="D8" s="44" t="s">
        <v>24</v>
      </c>
      <c r="E8" s="44" t="s">
        <v>142</v>
      </c>
      <c r="F8" s="47">
        <v>1000</v>
      </c>
      <c r="G8" s="47" t="s">
        <v>13</v>
      </c>
      <c r="I8" s="6"/>
      <c r="J8" s="6"/>
    </row>
    <row r="9" spans="1:10" s="43" customFormat="1" ht="53.25" customHeight="1" x14ac:dyDescent="0.25">
      <c r="A9" s="6"/>
      <c r="B9" s="44">
        <v>7</v>
      </c>
      <c r="C9" s="45">
        <v>43833</v>
      </c>
      <c r="D9" s="44" t="s">
        <v>26</v>
      </c>
      <c r="E9" s="44" t="s">
        <v>142</v>
      </c>
      <c r="F9" s="47">
        <v>2000</v>
      </c>
      <c r="G9" s="47" t="s">
        <v>13</v>
      </c>
      <c r="I9" s="6"/>
      <c r="J9" s="6"/>
    </row>
    <row r="10" spans="1:10" s="43" customFormat="1" ht="52.5" customHeight="1" x14ac:dyDescent="0.25">
      <c r="A10" s="6"/>
      <c r="B10" s="44">
        <v>8</v>
      </c>
      <c r="C10" s="45">
        <v>43833</v>
      </c>
      <c r="D10" s="44" t="s">
        <v>28</v>
      </c>
      <c r="E10" s="44" t="s">
        <v>142</v>
      </c>
      <c r="F10" s="47">
        <v>1200</v>
      </c>
      <c r="G10" s="47" t="s">
        <v>13</v>
      </c>
      <c r="I10" s="6"/>
      <c r="J10" s="6"/>
    </row>
    <row r="11" spans="1:10" s="43" customFormat="1" ht="60.75" customHeight="1" x14ac:dyDescent="0.25">
      <c r="A11" s="6"/>
      <c r="B11" s="44">
        <v>9</v>
      </c>
      <c r="C11" s="45">
        <v>43833</v>
      </c>
      <c r="D11" s="44" t="s">
        <v>30</v>
      </c>
      <c r="E11" s="44" t="s">
        <v>142</v>
      </c>
      <c r="F11" s="47">
        <v>1500</v>
      </c>
      <c r="G11" s="47" t="s">
        <v>13</v>
      </c>
      <c r="I11" s="6"/>
      <c r="J11" s="6"/>
    </row>
    <row r="12" spans="1:10" s="43" customFormat="1" ht="63.75" customHeight="1" x14ac:dyDescent="0.25">
      <c r="B12" s="44">
        <v>59</v>
      </c>
      <c r="C12" s="45">
        <v>43875</v>
      </c>
      <c r="D12" s="44" t="s">
        <v>51</v>
      </c>
      <c r="E12" s="44" t="s">
        <v>143</v>
      </c>
      <c r="F12" s="47">
        <v>15010.92</v>
      </c>
      <c r="G12" s="47" t="s">
        <v>13</v>
      </c>
    </row>
    <row r="13" spans="1:10" s="49" customFormat="1" ht="66" customHeight="1" x14ac:dyDescent="0.2">
      <c r="B13" s="44">
        <v>129</v>
      </c>
      <c r="C13" s="46">
        <v>44053</v>
      </c>
      <c r="D13" s="44" t="s">
        <v>98</v>
      </c>
      <c r="E13" s="44" t="s">
        <v>142</v>
      </c>
      <c r="F13" s="47">
        <v>2337.1</v>
      </c>
      <c r="G13" s="47" t="s">
        <v>13</v>
      </c>
      <c r="H13" s="48"/>
    </row>
    <row r="14" spans="1:10" s="49" customFormat="1" ht="60.75" customHeight="1" x14ac:dyDescent="0.2">
      <c r="B14" s="44">
        <v>130</v>
      </c>
      <c r="C14" s="46">
        <v>44053</v>
      </c>
      <c r="D14" s="44" t="s">
        <v>102</v>
      </c>
      <c r="E14" s="44" t="s">
        <v>142</v>
      </c>
      <c r="F14" s="47">
        <v>2337.1</v>
      </c>
      <c r="G14" s="47" t="s">
        <v>13</v>
      </c>
      <c r="H14" s="48"/>
    </row>
    <row r="15" spans="1:10" s="49" customFormat="1" ht="58.5" customHeight="1" x14ac:dyDescent="0.2">
      <c r="B15" s="44">
        <v>131</v>
      </c>
      <c r="C15" s="46">
        <v>44053</v>
      </c>
      <c r="D15" s="44" t="s">
        <v>103</v>
      </c>
      <c r="E15" s="44" t="s">
        <v>142</v>
      </c>
      <c r="F15" s="47">
        <v>2337.1</v>
      </c>
      <c r="G15" s="47" t="s">
        <v>13</v>
      </c>
      <c r="H15" s="48"/>
    </row>
    <row r="16" spans="1:10" s="49" customFormat="1" ht="66.75" customHeight="1" x14ac:dyDescent="0.2">
      <c r="B16" s="44">
        <v>132</v>
      </c>
      <c r="C16" s="46">
        <v>44053</v>
      </c>
      <c r="D16" s="44" t="s">
        <v>104</v>
      </c>
      <c r="E16" s="44" t="s">
        <v>142</v>
      </c>
      <c r="F16" s="47">
        <v>2337.1</v>
      </c>
      <c r="G16" s="47" t="s">
        <v>13</v>
      </c>
      <c r="H16" s="48"/>
    </row>
    <row r="17" spans="2:8" s="49" customFormat="1" ht="60.75" customHeight="1" x14ac:dyDescent="0.2">
      <c r="B17" s="44">
        <v>133</v>
      </c>
      <c r="C17" s="46">
        <v>44053</v>
      </c>
      <c r="D17" s="44" t="s">
        <v>105</v>
      </c>
      <c r="E17" s="44" t="s">
        <v>142</v>
      </c>
      <c r="F17" s="47">
        <v>2337.1</v>
      </c>
      <c r="G17" s="47" t="s">
        <v>13</v>
      </c>
      <c r="H17" s="48"/>
    </row>
    <row r="18" spans="2:8" s="49" customFormat="1" ht="58.5" customHeight="1" x14ac:dyDescent="0.2">
      <c r="B18" s="44">
        <v>134</v>
      </c>
      <c r="C18" s="46">
        <v>44053</v>
      </c>
      <c r="D18" s="44" t="s">
        <v>106</v>
      </c>
      <c r="E18" s="44" t="s">
        <v>142</v>
      </c>
      <c r="F18" s="47">
        <v>2218.4699999999998</v>
      </c>
      <c r="G18" s="47" t="s">
        <v>13</v>
      </c>
      <c r="H18" s="48"/>
    </row>
    <row r="19" spans="2:8" s="49" customFormat="1" ht="62.25" customHeight="1" x14ac:dyDescent="0.2">
      <c r="B19" s="44">
        <v>135</v>
      </c>
      <c r="C19" s="46">
        <v>44053</v>
      </c>
      <c r="D19" s="44" t="s">
        <v>109</v>
      </c>
      <c r="E19" s="44" t="s">
        <v>142</v>
      </c>
      <c r="F19" s="47">
        <v>2337.1</v>
      </c>
      <c r="G19" s="47" t="s">
        <v>13</v>
      </c>
      <c r="H19" s="48"/>
    </row>
    <row r="20" spans="2:8" s="49" customFormat="1" ht="58.5" customHeight="1" x14ac:dyDescent="0.2">
      <c r="B20" s="44">
        <v>136</v>
      </c>
      <c r="C20" s="46">
        <v>44053</v>
      </c>
      <c r="D20" s="44" t="s">
        <v>110</v>
      </c>
      <c r="E20" s="44" t="s">
        <v>142</v>
      </c>
      <c r="F20" s="47">
        <v>2337.1</v>
      </c>
      <c r="G20" s="47" t="s">
        <v>13</v>
      </c>
      <c r="H20" s="48"/>
    </row>
    <row r="21" spans="2:8" s="49" customFormat="1" ht="56.25" customHeight="1" x14ac:dyDescent="0.2">
      <c r="B21" s="44">
        <v>137</v>
      </c>
      <c r="C21" s="46">
        <v>44053</v>
      </c>
      <c r="D21" s="44" t="s">
        <v>111</v>
      </c>
      <c r="E21" s="44" t="s">
        <v>142</v>
      </c>
      <c r="F21" s="47">
        <v>2218.4699999999998</v>
      </c>
      <c r="G21" s="47" t="s">
        <v>13</v>
      </c>
      <c r="H21" s="48"/>
    </row>
    <row r="22" spans="2:8" s="49" customFormat="1" ht="66" customHeight="1" x14ac:dyDescent="0.2">
      <c r="B22" s="44">
        <v>138</v>
      </c>
      <c r="C22" s="46">
        <v>44053</v>
      </c>
      <c r="D22" s="44" t="s">
        <v>112</v>
      </c>
      <c r="E22" s="44" t="s">
        <v>142</v>
      </c>
      <c r="F22" s="47">
        <v>2337.1</v>
      </c>
      <c r="G22" s="47" t="s">
        <v>13</v>
      </c>
      <c r="H22" s="48"/>
    </row>
    <row r="23" spans="2:8" s="49" customFormat="1" ht="59.25" customHeight="1" x14ac:dyDescent="0.2">
      <c r="B23" s="44">
        <v>139</v>
      </c>
      <c r="C23" s="46">
        <v>44053</v>
      </c>
      <c r="D23" s="44" t="s">
        <v>113</v>
      </c>
      <c r="E23" s="44" t="s">
        <v>142</v>
      </c>
      <c r="F23" s="47">
        <v>2337.1</v>
      </c>
      <c r="G23" s="47" t="s">
        <v>13</v>
      </c>
      <c r="H23" s="48"/>
    </row>
  </sheetData>
  <mergeCells count="1">
    <mergeCell ref="B2:G2"/>
  </mergeCells>
  <pageMargins left="1.2598425196850394" right="0.70866141732283472" top="0.74803149606299213" bottom="0.74803149606299213" header="0.31496062992125984" footer="0.31496062992125984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68"/>
  <sheetViews>
    <sheetView topLeftCell="A61" zoomScale="80" zoomScaleNormal="80" workbookViewId="0">
      <selection activeCell="D80" sqref="D80"/>
    </sheetView>
  </sheetViews>
  <sheetFormatPr baseColWidth="10" defaultRowHeight="15" x14ac:dyDescent="0.25"/>
  <cols>
    <col min="1" max="1" width="4.7109375" style="5" customWidth="1"/>
    <col min="2" max="2" width="13.140625" style="6" customWidth="1"/>
    <col min="3" max="3" width="13" style="6" customWidth="1"/>
    <col min="4" max="4" width="15.42578125" style="6" customWidth="1"/>
    <col min="5" max="5" width="17.85546875" style="6" customWidth="1"/>
    <col min="6" max="6" width="26.42578125" style="6" customWidth="1"/>
    <col min="7" max="7" width="15.85546875" style="6" customWidth="1"/>
    <col min="8" max="8" width="14.7109375" style="6" customWidth="1"/>
    <col min="9" max="9" width="14.140625" style="6" customWidth="1"/>
    <col min="10" max="10" width="13.42578125" style="36" customWidth="1"/>
    <col min="11" max="11" width="12" style="36" customWidth="1"/>
    <col min="12" max="12" width="14.28515625" style="6" customWidth="1"/>
    <col min="13" max="16384" width="11.42578125" style="6"/>
  </cols>
  <sheetData>
    <row r="2" spans="1:12" ht="19.5" x14ac:dyDescent="0.25">
      <c r="B2" s="54" t="s">
        <v>89</v>
      </c>
      <c r="C2" s="55"/>
      <c r="D2" s="55"/>
      <c r="E2" s="55"/>
      <c r="F2" s="55"/>
      <c r="G2" s="55"/>
      <c r="H2" s="55"/>
      <c r="I2" s="55"/>
      <c r="J2" s="55"/>
      <c r="K2" s="55"/>
      <c r="L2" s="56"/>
    </row>
    <row r="3" spans="1:12" ht="31.5" customHeight="1" x14ac:dyDescent="0.25">
      <c r="A3" s="7" t="s">
        <v>92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4" t="s">
        <v>7</v>
      </c>
      <c r="J3" s="3" t="s">
        <v>131</v>
      </c>
      <c r="K3" s="3" t="s">
        <v>132</v>
      </c>
      <c r="L3" s="3" t="s">
        <v>8</v>
      </c>
    </row>
    <row r="4" spans="1:12" ht="66.75" customHeight="1" x14ac:dyDescent="0.25">
      <c r="A4" s="8">
        <v>1</v>
      </c>
      <c r="B4" s="10">
        <v>1</v>
      </c>
      <c r="C4" s="9">
        <v>43833</v>
      </c>
      <c r="D4" s="10" t="s">
        <v>9</v>
      </c>
      <c r="E4" s="10" t="s">
        <v>10</v>
      </c>
      <c r="F4" s="11" t="s">
        <v>11</v>
      </c>
      <c r="G4" s="10" t="s">
        <v>12</v>
      </c>
      <c r="H4" s="12">
        <v>35685</v>
      </c>
      <c r="I4" s="12">
        <v>71370</v>
      </c>
      <c r="J4" s="1">
        <f>70760+2240</f>
        <v>73000</v>
      </c>
      <c r="K4" s="1">
        <f t="shared" ref="K4:K28" si="0">+J4-I4</f>
        <v>1630</v>
      </c>
      <c r="L4" s="10" t="s">
        <v>13</v>
      </c>
    </row>
    <row r="5" spans="1:12" ht="73.5" customHeight="1" x14ac:dyDescent="0.25">
      <c r="A5" s="8">
        <f>+A4+1</f>
        <v>2</v>
      </c>
      <c r="B5" s="10">
        <f>B4+1</f>
        <v>2</v>
      </c>
      <c r="C5" s="9">
        <v>43833</v>
      </c>
      <c r="D5" s="10" t="s">
        <v>14</v>
      </c>
      <c r="E5" s="10" t="s">
        <v>15</v>
      </c>
      <c r="F5" s="13" t="s">
        <v>16</v>
      </c>
      <c r="G5" s="10" t="s">
        <v>17</v>
      </c>
      <c r="H5" s="12">
        <v>500</v>
      </c>
      <c r="I5" s="12">
        <v>1000</v>
      </c>
      <c r="J5" s="1">
        <v>1000</v>
      </c>
      <c r="K5" s="1">
        <f t="shared" si="0"/>
        <v>0</v>
      </c>
      <c r="L5" s="10" t="s">
        <v>13</v>
      </c>
    </row>
    <row r="6" spans="1:12" ht="59.25" customHeight="1" x14ac:dyDescent="0.25">
      <c r="A6" s="8">
        <f t="shared" ref="A6:A42" si="1">+A5+1</f>
        <v>3</v>
      </c>
      <c r="B6" s="10">
        <f t="shared" ref="B6:B12" si="2">B5+1</f>
        <v>3</v>
      </c>
      <c r="C6" s="9">
        <v>43833</v>
      </c>
      <c r="D6" s="10" t="s">
        <v>14</v>
      </c>
      <c r="E6" s="10" t="s">
        <v>18</v>
      </c>
      <c r="F6" s="13" t="s">
        <v>19</v>
      </c>
      <c r="G6" s="10" t="s">
        <v>17</v>
      </c>
      <c r="H6" s="12">
        <v>500</v>
      </c>
      <c r="I6" s="12">
        <v>1000</v>
      </c>
      <c r="J6" s="1">
        <v>1000</v>
      </c>
      <c r="K6" s="1">
        <f t="shared" si="0"/>
        <v>0</v>
      </c>
      <c r="L6" s="10" t="s">
        <v>13</v>
      </c>
    </row>
    <row r="7" spans="1:12" ht="60" customHeight="1" x14ac:dyDescent="0.25">
      <c r="A7" s="8">
        <f t="shared" si="1"/>
        <v>4</v>
      </c>
      <c r="B7" s="10">
        <f t="shared" si="2"/>
        <v>4</v>
      </c>
      <c r="C7" s="9">
        <v>43833</v>
      </c>
      <c r="D7" s="10" t="s">
        <v>14</v>
      </c>
      <c r="E7" s="10" t="s">
        <v>20</v>
      </c>
      <c r="F7" s="13" t="s">
        <v>21</v>
      </c>
      <c r="G7" s="10" t="s">
        <v>17</v>
      </c>
      <c r="H7" s="12">
        <v>500</v>
      </c>
      <c r="I7" s="12">
        <v>1000</v>
      </c>
      <c r="J7" s="1">
        <v>2000</v>
      </c>
      <c r="K7" s="1">
        <f t="shared" si="0"/>
        <v>1000</v>
      </c>
      <c r="L7" s="10" t="s">
        <v>13</v>
      </c>
    </row>
    <row r="8" spans="1:12" ht="70.5" customHeight="1" x14ac:dyDescent="0.25">
      <c r="A8" s="8">
        <f t="shared" si="1"/>
        <v>5</v>
      </c>
      <c r="B8" s="10">
        <f t="shared" si="2"/>
        <v>5</v>
      </c>
      <c r="C8" s="9">
        <v>43833</v>
      </c>
      <c r="D8" s="10" t="s">
        <v>14</v>
      </c>
      <c r="E8" s="10" t="s">
        <v>22</v>
      </c>
      <c r="F8" s="13" t="s">
        <v>23</v>
      </c>
      <c r="G8" s="10" t="s">
        <v>17</v>
      </c>
      <c r="H8" s="12">
        <v>500</v>
      </c>
      <c r="I8" s="12">
        <v>1000</v>
      </c>
      <c r="J8" s="1">
        <v>2000</v>
      </c>
      <c r="K8" s="1">
        <f t="shared" si="0"/>
        <v>1000</v>
      </c>
      <c r="L8" s="10" t="s">
        <v>13</v>
      </c>
    </row>
    <row r="9" spans="1:12" ht="63.75" customHeight="1" x14ac:dyDescent="0.25">
      <c r="A9" s="8">
        <f t="shared" si="1"/>
        <v>6</v>
      </c>
      <c r="B9" s="10">
        <f t="shared" si="2"/>
        <v>6</v>
      </c>
      <c r="C9" s="9">
        <v>43833</v>
      </c>
      <c r="D9" s="10" t="s">
        <v>14</v>
      </c>
      <c r="E9" s="10" t="s">
        <v>24</v>
      </c>
      <c r="F9" s="13" t="s">
        <v>25</v>
      </c>
      <c r="G9" s="10" t="s">
        <v>17</v>
      </c>
      <c r="H9" s="12">
        <v>500</v>
      </c>
      <c r="I9" s="12">
        <v>1000</v>
      </c>
      <c r="J9" s="1">
        <v>1000</v>
      </c>
      <c r="K9" s="1">
        <f t="shared" si="0"/>
        <v>0</v>
      </c>
      <c r="L9" s="10" t="s">
        <v>13</v>
      </c>
    </row>
    <row r="10" spans="1:12" ht="66" customHeight="1" x14ac:dyDescent="0.25">
      <c r="A10" s="8">
        <f t="shared" si="1"/>
        <v>7</v>
      </c>
      <c r="B10" s="10">
        <f t="shared" si="2"/>
        <v>7</v>
      </c>
      <c r="C10" s="9">
        <v>43833</v>
      </c>
      <c r="D10" s="10" t="s">
        <v>14</v>
      </c>
      <c r="E10" s="10" t="s">
        <v>26</v>
      </c>
      <c r="F10" s="13" t="s">
        <v>27</v>
      </c>
      <c r="G10" s="10" t="s">
        <v>17</v>
      </c>
      <c r="H10" s="12">
        <v>1000</v>
      </c>
      <c r="I10" s="12">
        <v>2000</v>
      </c>
      <c r="J10" s="1">
        <v>2000</v>
      </c>
      <c r="K10" s="1">
        <f t="shared" si="0"/>
        <v>0</v>
      </c>
      <c r="L10" s="10" t="s">
        <v>13</v>
      </c>
    </row>
    <row r="11" spans="1:12" ht="58.5" customHeight="1" x14ac:dyDescent="0.25">
      <c r="A11" s="8">
        <f t="shared" si="1"/>
        <v>8</v>
      </c>
      <c r="B11" s="10">
        <f t="shared" si="2"/>
        <v>8</v>
      </c>
      <c r="C11" s="9">
        <v>43833</v>
      </c>
      <c r="D11" s="10" t="s">
        <v>14</v>
      </c>
      <c r="E11" s="10" t="s">
        <v>28</v>
      </c>
      <c r="F11" s="13" t="s">
        <v>29</v>
      </c>
      <c r="G11" s="10" t="s">
        <v>17</v>
      </c>
      <c r="H11" s="12">
        <v>600</v>
      </c>
      <c r="I11" s="12">
        <v>1200</v>
      </c>
      <c r="J11" s="1">
        <v>1200</v>
      </c>
      <c r="K11" s="1">
        <f t="shared" si="0"/>
        <v>0</v>
      </c>
      <c r="L11" s="10" t="s">
        <v>13</v>
      </c>
    </row>
    <row r="12" spans="1:12" ht="51.75" customHeight="1" x14ac:dyDescent="0.25">
      <c r="A12" s="8">
        <f t="shared" si="1"/>
        <v>9</v>
      </c>
      <c r="B12" s="10">
        <f t="shared" si="2"/>
        <v>9</v>
      </c>
      <c r="C12" s="9">
        <v>43833</v>
      </c>
      <c r="D12" s="10" t="s">
        <v>14</v>
      </c>
      <c r="E12" s="10" t="s">
        <v>30</v>
      </c>
      <c r="F12" s="14" t="s">
        <v>31</v>
      </c>
      <c r="G12" s="10" t="s">
        <v>17</v>
      </c>
      <c r="H12" s="12">
        <v>750</v>
      </c>
      <c r="I12" s="12">
        <v>1500</v>
      </c>
      <c r="J12" s="1">
        <v>1500</v>
      </c>
      <c r="K12" s="1">
        <f t="shared" si="0"/>
        <v>0</v>
      </c>
      <c r="L12" s="10" t="s">
        <v>13</v>
      </c>
    </row>
    <row r="13" spans="1:12" ht="63.75" customHeight="1" x14ac:dyDescent="0.25">
      <c r="A13" s="8">
        <f t="shared" si="1"/>
        <v>10</v>
      </c>
      <c r="B13" s="15">
        <v>59</v>
      </c>
      <c r="C13" s="24">
        <v>43875</v>
      </c>
      <c r="D13" s="10" t="s">
        <v>14</v>
      </c>
      <c r="E13" s="10" t="s">
        <v>51</v>
      </c>
      <c r="F13" s="15" t="s">
        <v>52</v>
      </c>
      <c r="G13" s="10" t="s">
        <v>53</v>
      </c>
      <c r="H13" s="12" t="s">
        <v>54</v>
      </c>
      <c r="I13" s="25">
        <v>15010.92</v>
      </c>
      <c r="J13" s="1">
        <v>15552</v>
      </c>
      <c r="K13" s="1">
        <f t="shared" si="0"/>
        <v>541.07999999999993</v>
      </c>
      <c r="L13" s="10" t="s">
        <v>13</v>
      </c>
    </row>
    <row r="14" spans="1:12" ht="49.5" customHeight="1" x14ac:dyDescent="0.25">
      <c r="A14" s="8">
        <f t="shared" si="1"/>
        <v>11</v>
      </c>
      <c r="B14" s="15">
        <v>60</v>
      </c>
      <c r="C14" s="24">
        <v>43878</v>
      </c>
      <c r="D14" s="10" t="s">
        <v>9</v>
      </c>
      <c r="E14" s="10" t="s">
        <v>55</v>
      </c>
      <c r="F14" s="15" t="s">
        <v>56</v>
      </c>
      <c r="G14" s="10" t="s">
        <v>57</v>
      </c>
      <c r="H14" s="12" t="s">
        <v>58</v>
      </c>
      <c r="I14" s="12">
        <v>27500</v>
      </c>
      <c r="J14" s="1">
        <v>31900</v>
      </c>
      <c r="K14" s="1">
        <f t="shared" si="0"/>
        <v>4400</v>
      </c>
      <c r="L14" s="10" t="s">
        <v>13</v>
      </c>
    </row>
    <row r="15" spans="1:12" ht="99" customHeight="1" x14ac:dyDescent="0.25">
      <c r="A15" s="8">
        <f t="shared" si="1"/>
        <v>12</v>
      </c>
      <c r="B15" s="15">
        <v>61</v>
      </c>
      <c r="C15" s="24">
        <v>43880</v>
      </c>
      <c r="D15" s="10" t="s">
        <v>9</v>
      </c>
      <c r="E15" s="10" t="s">
        <v>59</v>
      </c>
      <c r="F15" s="15" t="s">
        <v>60</v>
      </c>
      <c r="G15" s="10" t="s">
        <v>61</v>
      </c>
      <c r="H15" s="12">
        <v>461</v>
      </c>
      <c r="I15" s="12">
        <v>5071</v>
      </c>
      <c r="J15" s="1">
        <v>5071</v>
      </c>
      <c r="K15" s="1">
        <f t="shared" si="0"/>
        <v>0</v>
      </c>
      <c r="L15" s="10" t="s">
        <v>13</v>
      </c>
    </row>
    <row r="16" spans="1:12" ht="89.25" customHeight="1" x14ac:dyDescent="0.25">
      <c r="A16" s="8">
        <f t="shared" si="1"/>
        <v>13</v>
      </c>
      <c r="B16" s="15">
        <v>64</v>
      </c>
      <c r="C16" s="24">
        <v>43888</v>
      </c>
      <c r="D16" s="10" t="s">
        <v>66</v>
      </c>
      <c r="E16" s="10" t="s">
        <v>67</v>
      </c>
      <c r="F16" s="15" t="s">
        <v>68</v>
      </c>
      <c r="G16" s="10" t="s">
        <v>64</v>
      </c>
      <c r="H16" s="12" t="s">
        <v>58</v>
      </c>
      <c r="I16" s="12">
        <v>40000</v>
      </c>
      <c r="J16" s="1">
        <v>40000</v>
      </c>
      <c r="K16" s="1">
        <f t="shared" si="0"/>
        <v>0</v>
      </c>
      <c r="L16" s="10" t="s">
        <v>13</v>
      </c>
    </row>
    <row r="17" spans="1:12" ht="128.25" customHeight="1" x14ac:dyDescent="0.25">
      <c r="A17" s="8">
        <f t="shared" si="1"/>
        <v>14</v>
      </c>
      <c r="B17" s="15">
        <v>79</v>
      </c>
      <c r="C17" s="24">
        <v>43889</v>
      </c>
      <c r="D17" s="10" t="s">
        <v>9</v>
      </c>
      <c r="E17" s="10" t="s">
        <v>69</v>
      </c>
      <c r="F17" s="15" t="s">
        <v>70</v>
      </c>
      <c r="G17" s="10" t="s">
        <v>71</v>
      </c>
      <c r="H17" s="12" t="s">
        <v>72</v>
      </c>
      <c r="I17" s="12">
        <v>57780.68</v>
      </c>
      <c r="J17" s="1">
        <v>57780.68</v>
      </c>
      <c r="K17" s="1">
        <f t="shared" si="0"/>
        <v>0</v>
      </c>
      <c r="L17" s="10" t="s">
        <v>13</v>
      </c>
    </row>
    <row r="18" spans="1:12" ht="78.75" customHeight="1" x14ac:dyDescent="0.25">
      <c r="A18" s="8">
        <f t="shared" si="1"/>
        <v>15</v>
      </c>
      <c r="B18" s="15">
        <v>84</v>
      </c>
      <c r="C18" s="24">
        <v>43896</v>
      </c>
      <c r="D18" s="10" t="s">
        <v>9</v>
      </c>
      <c r="E18" s="10" t="s">
        <v>76</v>
      </c>
      <c r="F18" s="26" t="s">
        <v>77</v>
      </c>
      <c r="G18" s="10" t="s">
        <v>78</v>
      </c>
      <c r="H18" s="12">
        <v>31</v>
      </c>
      <c r="I18" s="12">
        <v>310</v>
      </c>
      <c r="J18" s="1">
        <v>310</v>
      </c>
      <c r="K18" s="1">
        <f t="shared" si="0"/>
        <v>0</v>
      </c>
      <c r="L18" s="10" t="s">
        <v>79</v>
      </c>
    </row>
    <row r="19" spans="1:12" ht="89.25" customHeight="1" x14ac:dyDescent="0.25">
      <c r="A19" s="8">
        <f t="shared" si="1"/>
        <v>16</v>
      </c>
      <c r="B19" s="15">
        <v>86</v>
      </c>
      <c r="C19" s="24">
        <v>43903</v>
      </c>
      <c r="D19" s="10" t="s">
        <v>9</v>
      </c>
      <c r="E19" s="10" t="s">
        <v>80</v>
      </c>
      <c r="F19" s="26" t="s">
        <v>81</v>
      </c>
      <c r="G19" s="10" t="s">
        <v>82</v>
      </c>
      <c r="H19" s="27" t="s">
        <v>83</v>
      </c>
      <c r="I19" s="12">
        <v>5000</v>
      </c>
      <c r="J19" s="1">
        <v>12000</v>
      </c>
      <c r="K19" s="1">
        <f t="shared" si="0"/>
        <v>7000</v>
      </c>
      <c r="L19" s="10" t="s">
        <v>79</v>
      </c>
    </row>
    <row r="20" spans="1:12" ht="75.75" customHeight="1" x14ac:dyDescent="0.25">
      <c r="A20" s="8">
        <f t="shared" si="1"/>
        <v>17</v>
      </c>
      <c r="B20" s="15">
        <v>92</v>
      </c>
      <c r="C20" s="9">
        <v>43920</v>
      </c>
      <c r="D20" s="10" t="s">
        <v>32</v>
      </c>
      <c r="E20" s="10" t="s">
        <v>15</v>
      </c>
      <c r="F20" s="13" t="s">
        <v>16</v>
      </c>
      <c r="G20" s="10" t="s">
        <v>84</v>
      </c>
      <c r="H20" s="12">
        <v>500</v>
      </c>
      <c r="I20" s="12">
        <v>4000</v>
      </c>
      <c r="J20" s="31">
        <v>4000</v>
      </c>
      <c r="K20" s="31">
        <f t="shared" si="0"/>
        <v>0</v>
      </c>
      <c r="L20" s="10" t="s">
        <v>13</v>
      </c>
    </row>
    <row r="21" spans="1:12" ht="69" customHeight="1" x14ac:dyDescent="0.25">
      <c r="A21" s="8">
        <f t="shared" si="1"/>
        <v>18</v>
      </c>
      <c r="B21" s="15">
        <v>93</v>
      </c>
      <c r="C21" s="9">
        <v>43920</v>
      </c>
      <c r="D21" s="10" t="s">
        <v>32</v>
      </c>
      <c r="E21" s="10" t="s">
        <v>18</v>
      </c>
      <c r="F21" s="13" t="s">
        <v>19</v>
      </c>
      <c r="G21" s="10" t="s">
        <v>84</v>
      </c>
      <c r="H21" s="12">
        <v>500</v>
      </c>
      <c r="I21" s="12">
        <v>4000</v>
      </c>
      <c r="J21" s="31">
        <v>4000</v>
      </c>
      <c r="K21" s="31">
        <f t="shared" si="0"/>
        <v>0</v>
      </c>
      <c r="L21" s="10" t="s">
        <v>13</v>
      </c>
    </row>
    <row r="22" spans="1:12" ht="61.5" customHeight="1" x14ac:dyDescent="0.25">
      <c r="A22" s="8">
        <f t="shared" si="1"/>
        <v>19</v>
      </c>
      <c r="B22" s="15">
        <v>94</v>
      </c>
      <c r="C22" s="9">
        <v>43920</v>
      </c>
      <c r="D22" s="10" t="s">
        <v>32</v>
      </c>
      <c r="E22" s="10" t="s">
        <v>20</v>
      </c>
      <c r="F22" s="13" t="s">
        <v>21</v>
      </c>
      <c r="G22" s="10" t="s">
        <v>84</v>
      </c>
      <c r="H22" s="12">
        <v>500</v>
      </c>
      <c r="I22" s="12">
        <v>4000</v>
      </c>
      <c r="J22" s="31">
        <v>4000</v>
      </c>
      <c r="K22" s="31">
        <f t="shared" si="0"/>
        <v>0</v>
      </c>
      <c r="L22" s="10" t="s">
        <v>13</v>
      </c>
    </row>
    <row r="23" spans="1:12" ht="66" customHeight="1" x14ac:dyDescent="0.25">
      <c r="A23" s="8">
        <f t="shared" si="1"/>
        <v>20</v>
      </c>
      <c r="B23" s="15">
        <v>95</v>
      </c>
      <c r="C23" s="9">
        <v>43920</v>
      </c>
      <c r="D23" s="10" t="s">
        <v>32</v>
      </c>
      <c r="E23" s="10" t="s">
        <v>22</v>
      </c>
      <c r="F23" s="13" t="s">
        <v>23</v>
      </c>
      <c r="G23" s="10" t="s">
        <v>84</v>
      </c>
      <c r="H23" s="12">
        <v>500</v>
      </c>
      <c r="I23" s="12">
        <v>4000</v>
      </c>
      <c r="J23" s="31">
        <v>4000</v>
      </c>
      <c r="K23" s="31">
        <f t="shared" si="0"/>
        <v>0</v>
      </c>
      <c r="L23" s="10" t="s">
        <v>13</v>
      </c>
    </row>
    <row r="24" spans="1:12" ht="60" customHeight="1" x14ac:dyDescent="0.25">
      <c r="A24" s="8">
        <f t="shared" si="1"/>
        <v>21</v>
      </c>
      <c r="B24" s="15">
        <v>96</v>
      </c>
      <c r="C24" s="9">
        <v>43920</v>
      </c>
      <c r="D24" s="10" t="s">
        <v>32</v>
      </c>
      <c r="E24" s="10" t="s">
        <v>24</v>
      </c>
      <c r="F24" s="13" t="s">
        <v>25</v>
      </c>
      <c r="G24" s="10" t="s">
        <v>84</v>
      </c>
      <c r="H24" s="12">
        <v>500</v>
      </c>
      <c r="I24" s="12">
        <v>4000</v>
      </c>
      <c r="J24" s="31">
        <v>4000</v>
      </c>
      <c r="K24" s="31">
        <f t="shared" si="0"/>
        <v>0</v>
      </c>
      <c r="L24" s="10" t="s">
        <v>13</v>
      </c>
    </row>
    <row r="25" spans="1:12" ht="64.5" customHeight="1" x14ac:dyDescent="0.25">
      <c r="A25" s="8">
        <f t="shared" si="1"/>
        <v>22</v>
      </c>
      <c r="B25" s="15">
        <v>97</v>
      </c>
      <c r="C25" s="9">
        <v>43920</v>
      </c>
      <c r="D25" s="10" t="s">
        <v>32</v>
      </c>
      <c r="E25" s="10" t="s">
        <v>26</v>
      </c>
      <c r="F25" s="13" t="s">
        <v>27</v>
      </c>
      <c r="G25" s="10" t="s">
        <v>84</v>
      </c>
      <c r="H25" s="12">
        <v>1000</v>
      </c>
      <c r="I25" s="12">
        <v>8000</v>
      </c>
      <c r="J25" s="31">
        <v>8000</v>
      </c>
      <c r="K25" s="31">
        <f t="shared" si="0"/>
        <v>0</v>
      </c>
      <c r="L25" s="10" t="s">
        <v>13</v>
      </c>
    </row>
    <row r="26" spans="1:12" ht="63" customHeight="1" x14ac:dyDescent="0.25">
      <c r="A26" s="8">
        <f t="shared" si="1"/>
        <v>23</v>
      </c>
      <c r="B26" s="15">
        <v>98</v>
      </c>
      <c r="C26" s="9">
        <v>43920</v>
      </c>
      <c r="D26" s="10" t="s">
        <v>32</v>
      </c>
      <c r="E26" s="10" t="s">
        <v>28</v>
      </c>
      <c r="F26" s="13" t="s">
        <v>29</v>
      </c>
      <c r="G26" s="10" t="s">
        <v>84</v>
      </c>
      <c r="H26" s="12">
        <v>600</v>
      </c>
      <c r="I26" s="12">
        <v>4800</v>
      </c>
      <c r="J26" s="31">
        <v>4800</v>
      </c>
      <c r="K26" s="31">
        <f t="shared" si="0"/>
        <v>0</v>
      </c>
      <c r="L26" s="10" t="s">
        <v>13</v>
      </c>
    </row>
    <row r="27" spans="1:12" ht="45" customHeight="1" x14ac:dyDescent="0.25">
      <c r="A27" s="8">
        <f t="shared" si="1"/>
        <v>24</v>
      </c>
      <c r="B27" s="15">
        <v>99</v>
      </c>
      <c r="C27" s="9">
        <v>43920</v>
      </c>
      <c r="D27" s="10" t="s">
        <v>32</v>
      </c>
      <c r="E27" s="10" t="s">
        <v>30</v>
      </c>
      <c r="F27" s="14" t="s">
        <v>31</v>
      </c>
      <c r="G27" s="10" t="s">
        <v>84</v>
      </c>
      <c r="H27" s="12">
        <v>750</v>
      </c>
      <c r="I27" s="12">
        <v>6000</v>
      </c>
      <c r="J27" s="31">
        <v>6000</v>
      </c>
      <c r="K27" s="31">
        <f t="shared" si="0"/>
        <v>0</v>
      </c>
      <c r="L27" s="10" t="s">
        <v>13</v>
      </c>
    </row>
    <row r="28" spans="1:12" ht="69" customHeight="1" x14ac:dyDescent="0.25">
      <c r="A28" s="8">
        <f t="shared" si="1"/>
        <v>25</v>
      </c>
      <c r="B28" s="15">
        <v>124</v>
      </c>
      <c r="C28" s="28" t="s">
        <v>93</v>
      </c>
      <c r="D28" s="16" t="s">
        <v>94</v>
      </c>
      <c r="E28" s="16" t="s">
        <v>95</v>
      </c>
      <c r="F28" s="16" t="s">
        <v>96</v>
      </c>
      <c r="G28" s="16" t="s">
        <v>97</v>
      </c>
      <c r="H28" s="17">
        <v>800</v>
      </c>
      <c r="I28" s="17">
        <v>2400</v>
      </c>
      <c r="J28" s="32">
        <v>2400</v>
      </c>
      <c r="K28" s="32">
        <f t="shared" si="0"/>
        <v>0</v>
      </c>
      <c r="L28" s="16" t="s">
        <v>13</v>
      </c>
    </row>
    <row r="29" spans="1:12" ht="128.25" customHeight="1" x14ac:dyDescent="0.25">
      <c r="A29" s="8">
        <f t="shared" si="1"/>
        <v>26</v>
      </c>
      <c r="B29" s="37">
        <v>129</v>
      </c>
      <c r="C29" s="38">
        <v>44053</v>
      </c>
      <c r="D29" s="39" t="s">
        <v>14</v>
      </c>
      <c r="E29" s="39" t="s">
        <v>98</v>
      </c>
      <c r="F29" s="39" t="s">
        <v>99</v>
      </c>
      <c r="G29" s="39" t="s">
        <v>100</v>
      </c>
      <c r="H29" s="40" t="s">
        <v>101</v>
      </c>
      <c r="I29" s="41">
        <v>2337.1</v>
      </c>
      <c r="J29" s="59">
        <v>25708.1</v>
      </c>
      <c r="K29" s="59">
        <v>237.26</v>
      </c>
      <c r="L29" s="39" t="s">
        <v>79</v>
      </c>
    </row>
    <row r="30" spans="1:12" ht="125.25" customHeight="1" x14ac:dyDescent="0.25">
      <c r="A30" s="8">
        <f t="shared" si="1"/>
        <v>27</v>
      </c>
      <c r="B30" s="37">
        <v>130</v>
      </c>
      <c r="C30" s="38">
        <v>44053</v>
      </c>
      <c r="D30" s="39" t="s">
        <v>14</v>
      </c>
      <c r="E30" s="39" t="s">
        <v>102</v>
      </c>
      <c r="F30" s="39" t="s">
        <v>99</v>
      </c>
      <c r="G30" s="39" t="s">
        <v>100</v>
      </c>
      <c r="H30" s="40" t="s">
        <v>101</v>
      </c>
      <c r="I30" s="41">
        <v>2337.1</v>
      </c>
      <c r="J30" s="60"/>
      <c r="K30" s="60"/>
      <c r="L30" s="39" t="s">
        <v>79</v>
      </c>
    </row>
    <row r="31" spans="1:12" ht="114.75" customHeight="1" x14ac:dyDescent="0.25">
      <c r="A31" s="8">
        <f t="shared" si="1"/>
        <v>28</v>
      </c>
      <c r="B31" s="37">
        <v>131</v>
      </c>
      <c r="C31" s="38">
        <v>44053</v>
      </c>
      <c r="D31" s="39" t="s">
        <v>14</v>
      </c>
      <c r="E31" s="39" t="s">
        <v>103</v>
      </c>
      <c r="F31" s="39" t="s">
        <v>99</v>
      </c>
      <c r="G31" s="39" t="s">
        <v>100</v>
      </c>
      <c r="H31" s="40" t="s">
        <v>101</v>
      </c>
      <c r="I31" s="41">
        <v>2337.1</v>
      </c>
      <c r="J31" s="60"/>
      <c r="K31" s="60"/>
      <c r="L31" s="39" t="s">
        <v>79</v>
      </c>
    </row>
    <row r="32" spans="1:12" ht="121.5" customHeight="1" x14ac:dyDescent="0.25">
      <c r="A32" s="8">
        <f t="shared" si="1"/>
        <v>29</v>
      </c>
      <c r="B32" s="37">
        <v>132</v>
      </c>
      <c r="C32" s="38">
        <v>44053</v>
      </c>
      <c r="D32" s="39" t="s">
        <v>14</v>
      </c>
      <c r="E32" s="39" t="s">
        <v>104</v>
      </c>
      <c r="F32" s="39" t="s">
        <v>99</v>
      </c>
      <c r="G32" s="39" t="s">
        <v>100</v>
      </c>
      <c r="H32" s="40" t="s">
        <v>101</v>
      </c>
      <c r="I32" s="41">
        <v>2337.1</v>
      </c>
      <c r="J32" s="60"/>
      <c r="K32" s="60"/>
      <c r="L32" s="39" t="s">
        <v>79</v>
      </c>
    </row>
    <row r="33" spans="1:13" ht="117" customHeight="1" x14ac:dyDescent="0.25">
      <c r="A33" s="8">
        <f t="shared" si="1"/>
        <v>30</v>
      </c>
      <c r="B33" s="37">
        <v>133</v>
      </c>
      <c r="C33" s="38">
        <v>44053</v>
      </c>
      <c r="D33" s="39" t="s">
        <v>14</v>
      </c>
      <c r="E33" s="39" t="s">
        <v>105</v>
      </c>
      <c r="F33" s="39" t="s">
        <v>99</v>
      </c>
      <c r="G33" s="39" t="s">
        <v>100</v>
      </c>
      <c r="H33" s="40" t="s">
        <v>101</v>
      </c>
      <c r="I33" s="41">
        <v>2337.1</v>
      </c>
      <c r="J33" s="60"/>
      <c r="K33" s="60"/>
      <c r="L33" s="39" t="s">
        <v>79</v>
      </c>
    </row>
    <row r="34" spans="1:13" ht="126.75" customHeight="1" x14ac:dyDescent="0.25">
      <c r="A34" s="8">
        <f t="shared" si="1"/>
        <v>31</v>
      </c>
      <c r="B34" s="37">
        <v>134</v>
      </c>
      <c r="C34" s="38">
        <v>44053</v>
      </c>
      <c r="D34" s="39" t="s">
        <v>14</v>
      </c>
      <c r="E34" s="39" t="s">
        <v>106</v>
      </c>
      <c r="F34" s="39" t="s">
        <v>99</v>
      </c>
      <c r="G34" s="39" t="s">
        <v>107</v>
      </c>
      <c r="H34" s="40" t="s">
        <v>108</v>
      </c>
      <c r="I34" s="41">
        <v>2218.4699999999998</v>
      </c>
      <c r="J34" s="60"/>
      <c r="K34" s="60"/>
      <c r="L34" s="39" t="s">
        <v>79</v>
      </c>
    </row>
    <row r="35" spans="1:13" ht="121.5" customHeight="1" x14ac:dyDescent="0.25">
      <c r="A35" s="8">
        <f t="shared" si="1"/>
        <v>32</v>
      </c>
      <c r="B35" s="37">
        <v>135</v>
      </c>
      <c r="C35" s="38">
        <v>44053</v>
      </c>
      <c r="D35" s="39" t="s">
        <v>14</v>
      </c>
      <c r="E35" s="39" t="s">
        <v>109</v>
      </c>
      <c r="F35" s="39" t="s">
        <v>99</v>
      </c>
      <c r="G35" s="39" t="s">
        <v>100</v>
      </c>
      <c r="H35" s="40" t="s">
        <v>101</v>
      </c>
      <c r="I35" s="41">
        <v>2337.1</v>
      </c>
      <c r="J35" s="60"/>
      <c r="K35" s="60"/>
      <c r="L35" s="39" t="s">
        <v>79</v>
      </c>
    </row>
    <row r="36" spans="1:13" ht="131.25" customHeight="1" x14ac:dyDescent="0.25">
      <c r="A36" s="8">
        <f t="shared" si="1"/>
        <v>33</v>
      </c>
      <c r="B36" s="37">
        <v>136</v>
      </c>
      <c r="C36" s="38">
        <v>44053</v>
      </c>
      <c r="D36" s="39" t="s">
        <v>14</v>
      </c>
      <c r="E36" s="39" t="s">
        <v>110</v>
      </c>
      <c r="F36" s="39" t="s">
        <v>99</v>
      </c>
      <c r="G36" s="39" t="s">
        <v>100</v>
      </c>
      <c r="H36" s="40" t="s">
        <v>101</v>
      </c>
      <c r="I36" s="41">
        <v>2337.1</v>
      </c>
      <c r="J36" s="60"/>
      <c r="K36" s="60"/>
      <c r="L36" s="39" t="s">
        <v>79</v>
      </c>
    </row>
    <row r="37" spans="1:13" ht="143.25" customHeight="1" x14ac:dyDescent="0.25">
      <c r="A37" s="8">
        <f t="shared" si="1"/>
        <v>34</v>
      </c>
      <c r="B37" s="37">
        <v>137</v>
      </c>
      <c r="C37" s="38">
        <v>44053</v>
      </c>
      <c r="D37" s="39" t="s">
        <v>14</v>
      </c>
      <c r="E37" s="39" t="s">
        <v>111</v>
      </c>
      <c r="F37" s="39" t="s">
        <v>99</v>
      </c>
      <c r="G37" s="39" t="s">
        <v>107</v>
      </c>
      <c r="H37" s="40" t="s">
        <v>108</v>
      </c>
      <c r="I37" s="41">
        <v>2218.4699999999998</v>
      </c>
      <c r="J37" s="60"/>
      <c r="K37" s="60"/>
      <c r="L37" s="39" t="s">
        <v>79</v>
      </c>
    </row>
    <row r="38" spans="1:13" ht="128.25" customHeight="1" x14ac:dyDescent="0.25">
      <c r="A38" s="8">
        <f t="shared" si="1"/>
        <v>35</v>
      </c>
      <c r="B38" s="37">
        <v>138</v>
      </c>
      <c r="C38" s="38">
        <v>44053</v>
      </c>
      <c r="D38" s="39" t="s">
        <v>14</v>
      </c>
      <c r="E38" s="39" t="s">
        <v>112</v>
      </c>
      <c r="F38" s="39" t="s">
        <v>99</v>
      </c>
      <c r="G38" s="39" t="s">
        <v>100</v>
      </c>
      <c r="H38" s="40" t="s">
        <v>101</v>
      </c>
      <c r="I38" s="41">
        <v>2337.1</v>
      </c>
      <c r="J38" s="60"/>
      <c r="K38" s="60"/>
      <c r="L38" s="39" t="s">
        <v>79</v>
      </c>
    </row>
    <row r="39" spans="1:13" ht="123" customHeight="1" x14ac:dyDescent="0.25">
      <c r="A39" s="8">
        <f t="shared" si="1"/>
        <v>36</v>
      </c>
      <c r="B39" s="37">
        <v>139</v>
      </c>
      <c r="C39" s="38">
        <v>44053</v>
      </c>
      <c r="D39" s="39" t="s">
        <v>14</v>
      </c>
      <c r="E39" s="39" t="s">
        <v>113</v>
      </c>
      <c r="F39" s="39" t="s">
        <v>99</v>
      </c>
      <c r="G39" s="39" t="s">
        <v>100</v>
      </c>
      <c r="H39" s="40" t="s">
        <v>101</v>
      </c>
      <c r="I39" s="41">
        <v>2337.1</v>
      </c>
      <c r="J39" s="61"/>
      <c r="K39" s="61"/>
      <c r="L39" s="39" t="s">
        <v>79</v>
      </c>
    </row>
    <row r="40" spans="1:13" ht="157.5" customHeight="1" x14ac:dyDescent="0.25">
      <c r="A40" s="8">
        <f>+A39+1</f>
        <v>37</v>
      </c>
      <c r="B40" s="15">
        <v>149</v>
      </c>
      <c r="C40" s="24">
        <v>44084</v>
      </c>
      <c r="D40" s="16" t="s">
        <v>114</v>
      </c>
      <c r="E40" s="16" t="s">
        <v>115</v>
      </c>
      <c r="F40" s="16" t="s">
        <v>116</v>
      </c>
      <c r="G40" s="16" t="s">
        <v>117</v>
      </c>
      <c r="H40" s="17" t="s">
        <v>118</v>
      </c>
      <c r="I40" s="17">
        <v>10000</v>
      </c>
      <c r="J40" s="32">
        <v>10000</v>
      </c>
      <c r="K40" s="32">
        <f>+J40-I40</f>
        <v>0</v>
      </c>
      <c r="L40" s="16" t="s">
        <v>79</v>
      </c>
      <c r="M40" s="42"/>
    </row>
    <row r="41" spans="1:13" ht="111.75" customHeight="1" x14ac:dyDescent="0.25">
      <c r="A41" s="8">
        <f t="shared" si="1"/>
        <v>38</v>
      </c>
      <c r="B41" s="15">
        <v>150</v>
      </c>
      <c r="C41" s="24">
        <v>44085</v>
      </c>
      <c r="D41" s="16" t="s">
        <v>119</v>
      </c>
      <c r="E41" s="16" t="s">
        <v>120</v>
      </c>
      <c r="F41" s="16" t="s">
        <v>121</v>
      </c>
      <c r="G41" s="16" t="s">
        <v>122</v>
      </c>
      <c r="H41" s="17" t="s">
        <v>130</v>
      </c>
      <c r="I41" s="17">
        <v>5713.75</v>
      </c>
      <c r="J41" s="32">
        <v>6000</v>
      </c>
      <c r="K41" s="32">
        <f>+J41-I41</f>
        <v>286.25</v>
      </c>
      <c r="L41" s="16" t="s">
        <v>79</v>
      </c>
      <c r="M41" s="42"/>
    </row>
    <row r="42" spans="1:13" ht="58.5" customHeight="1" x14ac:dyDescent="0.25">
      <c r="A42" s="8">
        <f t="shared" si="1"/>
        <v>39</v>
      </c>
      <c r="B42" s="15">
        <v>151</v>
      </c>
      <c r="C42" s="24">
        <v>44090</v>
      </c>
      <c r="D42" s="16" t="s">
        <v>123</v>
      </c>
      <c r="E42" s="16" t="s">
        <v>124</v>
      </c>
      <c r="F42" s="16" t="s">
        <v>125</v>
      </c>
      <c r="G42" s="16" t="s">
        <v>126</v>
      </c>
      <c r="H42" s="17">
        <v>590</v>
      </c>
      <c r="I42" s="17">
        <v>2360</v>
      </c>
      <c r="J42" s="32">
        <v>3127</v>
      </c>
      <c r="K42" s="32">
        <f>+J42-I42</f>
        <v>767</v>
      </c>
      <c r="L42" s="16" t="s">
        <v>79</v>
      </c>
      <c r="M42" s="42"/>
    </row>
    <row r="43" spans="1:13" s="22" customFormat="1" ht="27.75" customHeight="1" x14ac:dyDescent="0.25">
      <c r="A43" s="21"/>
      <c r="I43" s="23">
        <f>SUM(I4:I42)</f>
        <v>316487.18999999971</v>
      </c>
      <c r="J43" s="33">
        <f>SUM(J4:J42)</f>
        <v>333348.77999999997</v>
      </c>
      <c r="K43" s="33">
        <f>SUM(K4:K42)</f>
        <v>16861.59</v>
      </c>
    </row>
    <row r="46" spans="1:13" ht="15" customHeight="1" x14ac:dyDescent="0.25">
      <c r="A46" s="57" t="s">
        <v>88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8"/>
    </row>
    <row r="47" spans="1:13" ht="46.5" customHeight="1" x14ac:dyDescent="0.25">
      <c r="A47" s="7" t="s">
        <v>92</v>
      </c>
      <c r="B47" s="3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3" t="s">
        <v>6</v>
      </c>
      <c r="I47" s="4" t="s">
        <v>7</v>
      </c>
      <c r="J47" s="30" t="s">
        <v>131</v>
      </c>
      <c r="K47" s="30" t="s">
        <v>132</v>
      </c>
      <c r="L47" s="3" t="s">
        <v>8</v>
      </c>
    </row>
    <row r="48" spans="1:13" ht="82.5" customHeight="1" x14ac:dyDescent="0.25">
      <c r="A48" s="8"/>
      <c r="B48" s="15">
        <v>63</v>
      </c>
      <c r="C48" s="24">
        <v>43888</v>
      </c>
      <c r="D48" s="10" t="s">
        <v>9</v>
      </c>
      <c r="E48" s="10" t="s">
        <v>62</v>
      </c>
      <c r="F48" s="15" t="s">
        <v>63</v>
      </c>
      <c r="G48" s="10" t="s">
        <v>64</v>
      </c>
      <c r="H48" s="12" t="s">
        <v>58</v>
      </c>
      <c r="I48" s="12">
        <v>147340</v>
      </c>
      <c r="J48" s="1">
        <v>147340</v>
      </c>
      <c r="K48" s="1">
        <f>+J48-I48</f>
        <v>0</v>
      </c>
      <c r="L48" s="10" t="s">
        <v>65</v>
      </c>
    </row>
    <row r="49" spans="1:12" ht="89.25" customHeight="1" x14ac:dyDescent="0.25">
      <c r="A49" s="8"/>
      <c r="B49" s="15">
        <v>83</v>
      </c>
      <c r="C49" s="24">
        <v>43892</v>
      </c>
      <c r="D49" s="10" t="s">
        <v>9</v>
      </c>
      <c r="E49" s="10" t="s">
        <v>86</v>
      </c>
      <c r="F49" s="26" t="s">
        <v>73</v>
      </c>
      <c r="G49" s="10" t="s">
        <v>74</v>
      </c>
      <c r="H49" s="12" t="s">
        <v>75</v>
      </c>
      <c r="I49" s="12">
        <v>273145.59999999998</v>
      </c>
      <c r="J49" s="19">
        <v>278720</v>
      </c>
      <c r="K49" s="1">
        <f>+J49-I49</f>
        <v>5574.4000000000233</v>
      </c>
      <c r="L49" s="10" t="s">
        <v>87</v>
      </c>
    </row>
    <row r="50" spans="1:12" x14ac:dyDescent="0.25">
      <c r="I50" s="18">
        <f>SUM(I48:I49)</f>
        <v>420485.6</v>
      </c>
      <c r="J50" s="34">
        <f>SUM(J48:J49)</f>
        <v>426060</v>
      </c>
      <c r="K50" s="34">
        <f>SUM(K48:K49)</f>
        <v>5574.4000000000233</v>
      </c>
    </row>
    <row r="54" spans="1:12" ht="15" customHeight="1" x14ac:dyDescent="0.25">
      <c r="A54" s="57" t="s">
        <v>90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8"/>
    </row>
    <row r="55" spans="1:12" ht="31.5" x14ac:dyDescent="0.25">
      <c r="A55" s="7" t="s">
        <v>92</v>
      </c>
      <c r="B55" s="3" t="s">
        <v>0</v>
      </c>
      <c r="C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3" t="s">
        <v>6</v>
      </c>
      <c r="I55" s="4" t="s">
        <v>7</v>
      </c>
      <c r="J55" s="30" t="s">
        <v>131</v>
      </c>
      <c r="K55" s="30" t="s">
        <v>132</v>
      </c>
      <c r="L55" s="3" t="s">
        <v>8</v>
      </c>
    </row>
    <row r="56" spans="1:12" ht="164.25" customHeight="1" x14ac:dyDescent="0.25">
      <c r="A56" s="8">
        <v>40</v>
      </c>
      <c r="B56" s="10">
        <v>10</v>
      </c>
      <c r="C56" s="9">
        <v>43833</v>
      </c>
      <c r="D56" s="10" t="s">
        <v>32</v>
      </c>
      <c r="E56" s="10" t="s">
        <v>33</v>
      </c>
      <c r="F56" s="11" t="s">
        <v>34</v>
      </c>
      <c r="G56" s="10" t="s">
        <v>35</v>
      </c>
      <c r="H56" s="12">
        <v>5650</v>
      </c>
      <c r="I56" s="12">
        <v>67800</v>
      </c>
      <c r="J56" s="1">
        <v>82380</v>
      </c>
      <c r="K56" s="2">
        <f t="shared" ref="K56:K63" si="3">+J56-I56</f>
        <v>14580</v>
      </c>
      <c r="L56" s="10" t="s">
        <v>36</v>
      </c>
    </row>
    <row r="57" spans="1:12" ht="81.75" customHeight="1" x14ac:dyDescent="0.25">
      <c r="A57" s="8">
        <f>+A56+1</f>
        <v>41</v>
      </c>
      <c r="B57" s="10">
        <v>11</v>
      </c>
      <c r="C57" s="9">
        <v>43833</v>
      </c>
      <c r="D57" s="10" t="s">
        <v>37</v>
      </c>
      <c r="E57" s="10" t="s">
        <v>38</v>
      </c>
      <c r="F57" s="13" t="s">
        <v>39</v>
      </c>
      <c r="G57" s="10" t="s">
        <v>35</v>
      </c>
      <c r="H57" s="12">
        <v>2260</v>
      </c>
      <c r="I57" s="12">
        <v>27120</v>
      </c>
      <c r="J57" s="1">
        <v>28800</v>
      </c>
      <c r="K57" s="2">
        <f t="shared" si="3"/>
        <v>1680</v>
      </c>
      <c r="L57" s="10" t="s">
        <v>36</v>
      </c>
    </row>
    <row r="58" spans="1:12" ht="60.75" customHeight="1" x14ac:dyDescent="0.25">
      <c r="A58" s="8">
        <f t="shared" ref="A58:A63" si="4">+A57+1</f>
        <v>42</v>
      </c>
      <c r="B58" s="10">
        <v>12</v>
      </c>
      <c r="C58" s="9">
        <v>43833</v>
      </c>
      <c r="D58" s="10" t="s">
        <v>32</v>
      </c>
      <c r="E58" s="10" t="s">
        <v>40</v>
      </c>
      <c r="F58" s="11" t="s">
        <v>41</v>
      </c>
      <c r="G58" s="10" t="s">
        <v>35</v>
      </c>
      <c r="H58" s="12">
        <v>3390</v>
      </c>
      <c r="I58" s="12">
        <v>40680</v>
      </c>
      <c r="J58" s="1">
        <v>40680</v>
      </c>
      <c r="K58" s="2">
        <f t="shared" si="3"/>
        <v>0</v>
      </c>
      <c r="L58" s="10" t="s">
        <v>36</v>
      </c>
    </row>
    <row r="59" spans="1:12" ht="135" customHeight="1" x14ac:dyDescent="0.25">
      <c r="A59" s="8">
        <f t="shared" si="4"/>
        <v>43</v>
      </c>
      <c r="B59" s="10">
        <v>13</v>
      </c>
      <c r="C59" s="9">
        <v>43833</v>
      </c>
      <c r="D59" s="10" t="s">
        <v>42</v>
      </c>
      <c r="E59" s="10" t="s">
        <v>43</v>
      </c>
      <c r="F59" s="11" t="s">
        <v>44</v>
      </c>
      <c r="G59" s="10" t="s">
        <v>45</v>
      </c>
      <c r="H59" s="12">
        <v>550</v>
      </c>
      <c r="I59" s="12">
        <v>1650</v>
      </c>
      <c r="J59" s="1">
        <v>1650</v>
      </c>
      <c r="K59" s="1">
        <f t="shared" si="3"/>
        <v>0</v>
      </c>
      <c r="L59" s="10" t="s">
        <v>36</v>
      </c>
    </row>
    <row r="60" spans="1:12" ht="150" customHeight="1" x14ac:dyDescent="0.25">
      <c r="A60" s="8">
        <f t="shared" si="4"/>
        <v>44</v>
      </c>
      <c r="B60" s="10">
        <v>14</v>
      </c>
      <c r="C60" s="9">
        <v>43833</v>
      </c>
      <c r="D60" s="10" t="s">
        <v>32</v>
      </c>
      <c r="E60" s="10" t="s">
        <v>46</v>
      </c>
      <c r="F60" s="11" t="s">
        <v>47</v>
      </c>
      <c r="G60" s="10" t="s">
        <v>35</v>
      </c>
      <c r="H60" s="12">
        <v>1165</v>
      </c>
      <c r="I60" s="12">
        <v>13980</v>
      </c>
      <c r="J60" s="1">
        <v>13980</v>
      </c>
      <c r="K60" s="1">
        <f t="shared" si="3"/>
        <v>0</v>
      </c>
      <c r="L60" s="10" t="s">
        <v>36</v>
      </c>
    </row>
    <row r="61" spans="1:12" ht="154.5" customHeight="1" x14ac:dyDescent="0.25">
      <c r="A61" s="8">
        <f t="shared" si="4"/>
        <v>45</v>
      </c>
      <c r="B61" s="10">
        <v>15</v>
      </c>
      <c r="C61" s="9">
        <v>43833</v>
      </c>
      <c r="D61" s="10" t="s">
        <v>32</v>
      </c>
      <c r="E61" s="10" t="s">
        <v>48</v>
      </c>
      <c r="F61" s="11" t="s">
        <v>49</v>
      </c>
      <c r="G61" s="10" t="s">
        <v>35</v>
      </c>
      <c r="H61" s="12">
        <v>2457.52</v>
      </c>
      <c r="I61" s="12">
        <v>29490.240000000002</v>
      </c>
      <c r="J61" s="1">
        <v>29490.240000000002</v>
      </c>
      <c r="K61" s="2">
        <f t="shared" si="3"/>
        <v>0</v>
      </c>
      <c r="L61" s="10" t="s">
        <v>36</v>
      </c>
    </row>
    <row r="62" spans="1:12" ht="83.25" customHeight="1" x14ac:dyDescent="0.25">
      <c r="A62" s="8">
        <f t="shared" si="4"/>
        <v>46</v>
      </c>
      <c r="B62" s="10">
        <v>16</v>
      </c>
      <c r="C62" s="9">
        <v>43833</v>
      </c>
      <c r="D62" s="10" t="s">
        <v>32</v>
      </c>
      <c r="E62" s="10" t="s">
        <v>85</v>
      </c>
      <c r="F62" s="10" t="s">
        <v>50</v>
      </c>
      <c r="G62" s="10" t="s">
        <v>35</v>
      </c>
      <c r="H62" s="12">
        <v>7661.4</v>
      </c>
      <c r="I62" s="12">
        <v>638.45000000000005</v>
      </c>
      <c r="J62" s="1">
        <v>7661.4</v>
      </c>
      <c r="K62" s="2">
        <f t="shared" si="3"/>
        <v>7022.95</v>
      </c>
      <c r="L62" s="10" t="s">
        <v>36</v>
      </c>
    </row>
    <row r="63" spans="1:12" ht="76.5" customHeight="1" x14ac:dyDescent="0.25">
      <c r="A63" s="8">
        <f t="shared" si="4"/>
        <v>47</v>
      </c>
      <c r="B63" s="26">
        <v>155</v>
      </c>
      <c r="C63" s="29">
        <v>44104</v>
      </c>
      <c r="D63" s="10" t="s">
        <v>42</v>
      </c>
      <c r="E63" s="10" t="s">
        <v>127</v>
      </c>
      <c r="F63" s="20" t="s">
        <v>128</v>
      </c>
      <c r="G63" s="16" t="s">
        <v>129</v>
      </c>
      <c r="H63" s="17">
        <v>752</v>
      </c>
      <c r="I63" s="17">
        <v>2256</v>
      </c>
      <c r="J63" s="1">
        <v>9000</v>
      </c>
      <c r="K63" s="2">
        <f t="shared" si="3"/>
        <v>6744</v>
      </c>
      <c r="L63" s="16" t="s">
        <v>36</v>
      </c>
    </row>
    <row r="64" spans="1:12" ht="24" customHeight="1" x14ac:dyDescent="0.25">
      <c r="I64" s="34">
        <f>SUM(I56:I63)</f>
        <v>183614.69</v>
      </c>
      <c r="J64" s="34">
        <f>SUM(J56:J63)</f>
        <v>213641.63999999998</v>
      </c>
      <c r="K64" s="34">
        <f>SUM(K56:K63)</f>
        <v>30026.95</v>
      </c>
    </row>
    <row r="66" spans="6:11" x14ac:dyDescent="0.25">
      <c r="F66" s="53" t="s">
        <v>91</v>
      </c>
      <c r="G66" s="53"/>
      <c r="H66" s="53"/>
      <c r="I66" s="18">
        <f>+I64+I50+I43</f>
        <v>920587.47999999975</v>
      </c>
    </row>
    <row r="67" spans="6:11" x14ac:dyDescent="0.25">
      <c r="G67" s="53" t="s">
        <v>133</v>
      </c>
      <c r="H67" s="53"/>
      <c r="I67" s="18">
        <f>+J64+J50+J43</f>
        <v>973050.41999999993</v>
      </c>
      <c r="J67" s="35"/>
      <c r="K67" s="35"/>
    </row>
    <row r="68" spans="6:11" x14ac:dyDescent="0.25">
      <c r="G68" s="53" t="s">
        <v>134</v>
      </c>
      <c r="H68" s="53"/>
      <c r="I68" s="18">
        <f>+K64+K50+K43</f>
        <v>52462.940000000017</v>
      </c>
    </row>
  </sheetData>
  <mergeCells count="8">
    <mergeCell ref="F66:H66"/>
    <mergeCell ref="G67:H67"/>
    <mergeCell ref="G68:H68"/>
    <mergeCell ref="B2:L2"/>
    <mergeCell ref="A46:L46"/>
    <mergeCell ref="A54:L54"/>
    <mergeCell ref="J29:J39"/>
    <mergeCell ref="K29:K39"/>
  </mergeCells>
  <pageMargins left="0.70866141732283472" right="0.70866141732283472" top="0.74803149606299213" bottom="0.74803149606299213" header="0.31496062992125984" footer="0.31496062992125984"/>
  <pageSetup scale="70" orientation="landscape" r:id="rId1"/>
  <rowBreaks count="1" manualBreakCount="1">
    <brk id="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CONTRATOS AÑO 2020 DIGESTYC</vt:lpstr>
      <vt:lpstr>Hoja1 (2)</vt:lpstr>
      <vt:lpstr>'CONTRATOS AÑO 2020 DIGESTYC'!Área_de_impresión</vt:lpstr>
      <vt:lpstr>'Hoja1 (2)'!Área_de_impresión</vt:lpstr>
      <vt:lpstr>'CONTRATOS AÑO 2020 DIGESTYC'!Títulos_a_imprimir</vt:lpstr>
      <vt:lpstr>'Hoja1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Godinez Flores</dc:creator>
  <cp:lastModifiedBy>Ana Karina Orellana</cp:lastModifiedBy>
  <cp:lastPrinted>2022-04-27T16:13:22Z</cp:lastPrinted>
  <dcterms:created xsi:type="dcterms:W3CDTF">2020-07-17T20:05:20Z</dcterms:created>
  <dcterms:modified xsi:type="dcterms:W3CDTF">2022-04-27T16:13:52Z</dcterms:modified>
</cp:coreProperties>
</file>