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RESUPUESTO 2020 CON 2%\"/>
    </mc:Choice>
  </mc:AlternateContent>
  <bookViews>
    <workbookView xWindow="0" yWindow="735" windowWidth="12000" windowHeight="5670" tabRatio="838" firstSheet="28" activeTab="40"/>
  </bookViews>
  <sheets>
    <sheet name="Ingresos" sheetId="16" r:id="rId1"/>
    <sheet name="Egresos" sheetId="81" r:id="rId2"/>
    <sheet name="Presup.Fun FODES 25%" sheetId="20" r:id="rId3"/>
    <sheet name="Presup.Fun RP" sheetId="12" r:id="rId4"/>
    <sheet name="Proyectos 2019 FODES 75%" sheetId="77" r:id="rId5"/>
    <sheet name="Desechos Solidos" sheetId="23" r:id="rId6"/>
    <sheet name="Presup.SD" sheetId="15" r:id="rId7"/>
    <sheet name="Supervisiones" sheetId="63" r:id="rId8"/>
    <sheet name="Carpetas" sheetId="82" r:id="rId9"/>
    <sheet name="Tardes Típicas" sheetId="84" r:id="rId10"/>
    <sheet name="Apoyo al deporte" sheetId="87" r:id="rId11"/>
    <sheet name="Becas" sheetId="88" r:id="rId12"/>
    <sheet name="Mto del Sistema Electrico" sheetId="90" r:id="rId13"/>
    <sheet name="Mto del Sist de Agua Potable" sheetId="91" r:id="rId14"/>
    <sheet name="Mto y Limpieza de Calles" sheetId="92" r:id="rId15"/>
    <sheet name="FIESTAS PATRONALES 2016" sheetId="115" r:id="rId16"/>
    <sheet name="DECO. NAVIDEÑAS NIÑOS" sheetId="125" r:id="rId17"/>
    <sheet name="MEDIO AMBIENTE" sheetId="127" r:id="rId18"/>
    <sheet name="avenida puerto rico" sheetId="133" r:id="rId19"/>
    <sheet name="POLLOS" sheetId="135" r:id="rId20"/>
    <sheet name="JARDINES DEL REY" sheetId="138" r:id="rId21"/>
    <sheet name="AGUA GRISES CALVARIO" sheetId="161" r:id="rId22"/>
    <sheet name="compra de tractor" sheetId="152" r:id="rId23"/>
    <sheet name="AGUAS GRISES CANTON SAN LUIS " sheetId="159" r:id="rId24"/>
    <sheet name="JUEGOS BONANZA " sheetId="160" r:id="rId25"/>
    <sheet name="maya de parque" sheetId="162" r:id="rId26"/>
    <sheet name="libertad" sheetId="163" r:id="rId27"/>
    <sheet name="alumbrado san luis" sheetId="164" r:id="rId28"/>
    <sheet name="cancha libertad" sheetId="165" r:id="rId29"/>
    <sheet name="parque" sheetId="168" r:id="rId30"/>
    <sheet name="construccion de casa malla" sheetId="170" r:id="rId31"/>
    <sheet name="cancha planes" sheetId="172" r:id="rId32"/>
    <sheet name="canaletas" sheetId="173" r:id="rId33"/>
    <sheet name="el calvario" sheetId="174" r:id="rId34"/>
    <sheet name="PORTILLO" sheetId="175" r:id="rId35"/>
    <sheet name="PORTILLO (2)" sheetId="176" r:id="rId36"/>
    <sheet name="dia del padre" sheetId="177" r:id="rId37"/>
    <sheet name="dia del MADRE" sheetId="178" r:id="rId38"/>
    <sheet name="dia del MAESTRO" sheetId="179" r:id="rId39"/>
    <sheet name="15 SEPTIEMBRE" sheetId="180" r:id="rId40"/>
    <sheet name="canastas" sheetId="181" r:id="rId41"/>
  </sheets>
  <definedNames>
    <definedName name="_xlnm._FilterDatabase" localSheetId="3" hidden="1">'Presup.Fun RP'!$A$10:$H$92</definedName>
    <definedName name="ejemplosia" localSheetId="4">'Proyectos 2019 FODES 75%'!$A$118</definedName>
    <definedName name="frmulapara" localSheetId="4">'Proyectos 2019 FODES 75%'!#REF!</definedName>
    <definedName name="introducca" localSheetId="4">'Proyectos 2019 FODES 75%'!#REF!</definedName>
    <definedName name="referencia" localSheetId="4">'Proyectos 2019 FODES 75%'!$A$151</definedName>
    <definedName name="tareadeina" localSheetId="4">'Proyectos 2019 FODES 75%'!#REF!</definedName>
    <definedName name="_xlnm.Print_Titles" localSheetId="2">'Presup.Fun FODES 25%'!$1:$9</definedName>
    <definedName name="_xlnm.Print_Titles" localSheetId="3">'Presup.Fun RP'!$1:$10</definedName>
  </definedNames>
  <calcPr calcId="152511"/>
</workbook>
</file>

<file path=xl/calcChain.xml><?xml version="1.0" encoding="utf-8"?>
<calcChain xmlns="http://schemas.openxmlformats.org/spreadsheetml/2006/main">
  <c r="G144" i="77" l="1"/>
  <c r="H22" i="181"/>
  <c r="L119" i="81" l="1"/>
  <c r="Q118" i="81"/>
  <c r="Q63" i="81"/>
  <c r="Q64" i="81"/>
  <c r="Q65" i="81"/>
  <c r="Q66" i="81"/>
  <c r="Q67" i="81"/>
  <c r="Q68" i="81"/>
  <c r="Q69" i="81"/>
  <c r="Q70" i="81"/>
  <c r="Q71" i="81"/>
  <c r="Q72" i="81"/>
  <c r="Q73" i="81"/>
  <c r="Q74" i="81"/>
  <c r="Q75" i="81"/>
  <c r="Q76" i="81"/>
  <c r="Q77" i="81"/>
  <c r="Q78" i="81"/>
  <c r="Q79" i="81"/>
  <c r="Q80" i="81"/>
  <c r="Q81" i="81"/>
  <c r="Q82" i="81"/>
  <c r="Q83" i="81"/>
  <c r="Q84" i="81"/>
  <c r="Q85" i="81"/>
  <c r="Q86" i="81"/>
  <c r="Q87" i="81"/>
  <c r="Q88" i="81"/>
  <c r="Q89" i="81"/>
  <c r="Q90" i="81"/>
  <c r="Q91" i="81"/>
  <c r="Q92" i="81"/>
  <c r="Q93" i="81"/>
  <c r="Q94" i="81"/>
  <c r="Q95" i="81"/>
  <c r="Q96" i="81"/>
  <c r="Q97" i="81"/>
  <c r="Q98" i="81"/>
  <c r="Q99" i="81"/>
  <c r="Q100" i="81"/>
  <c r="Q101" i="81"/>
  <c r="Q102" i="81"/>
  <c r="Q103" i="81"/>
  <c r="Q104" i="81"/>
  <c r="Q105" i="81"/>
  <c r="Q106" i="81"/>
  <c r="Q107" i="81"/>
  <c r="Q108" i="81"/>
  <c r="Q109" i="81"/>
  <c r="Q62" i="81"/>
  <c r="Q12" i="81"/>
  <c r="Q13" i="81"/>
  <c r="Q14" i="81"/>
  <c r="Q15" i="81"/>
  <c r="Q16" i="81"/>
  <c r="Q17" i="81"/>
  <c r="Q18" i="81"/>
  <c r="Q19" i="81"/>
  <c r="Q20" i="81"/>
  <c r="Q21" i="81"/>
  <c r="Q22" i="81"/>
  <c r="Q23" i="81"/>
  <c r="Q24" i="81"/>
  <c r="Q25" i="81"/>
  <c r="Q26" i="81"/>
  <c r="Q27" i="81"/>
  <c r="Q28" i="81"/>
  <c r="Q29" i="81"/>
  <c r="Q30" i="81"/>
  <c r="Q31" i="81"/>
  <c r="Q32" i="81"/>
  <c r="Q33" i="81"/>
  <c r="Q34" i="81"/>
  <c r="Q35" i="81"/>
  <c r="Q36" i="81"/>
  <c r="Q37" i="81"/>
  <c r="Q38" i="81"/>
  <c r="Q39" i="81"/>
  <c r="Q40" i="81"/>
  <c r="Q41" i="81"/>
  <c r="Q42" i="81"/>
  <c r="Q43" i="81"/>
  <c r="Q44" i="81"/>
  <c r="Q45" i="81"/>
  <c r="Q46" i="81"/>
  <c r="Q47" i="81"/>
  <c r="Q48" i="81"/>
  <c r="Q49" i="81"/>
  <c r="Q50" i="81"/>
  <c r="Q51" i="81"/>
  <c r="Q11" i="81"/>
  <c r="E110" i="81"/>
  <c r="D110" i="81"/>
  <c r="C110" i="81"/>
  <c r="O110" i="81"/>
  <c r="F110" i="81"/>
  <c r="G110" i="81"/>
  <c r="H110" i="81"/>
  <c r="I110" i="81"/>
  <c r="J110" i="81"/>
  <c r="K110" i="81"/>
  <c r="L110" i="81"/>
  <c r="M110" i="81"/>
  <c r="N110" i="81"/>
  <c r="P110" i="81"/>
  <c r="Q110" i="81" l="1"/>
  <c r="H22" i="180" l="1"/>
  <c r="H22" i="179"/>
  <c r="H22" i="178"/>
  <c r="H22" i="177"/>
  <c r="G161" i="77" l="1"/>
  <c r="G162" i="77" s="1"/>
  <c r="H22" i="176" l="1"/>
  <c r="H22" i="175"/>
  <c r="H22" i="174"/>
  <c r="H22" i="173"/>
  <c r="H22" i="172"/>
  <c r="H22" i="170"/>
  <c r="G48" i="77"/>
  <c r="H22" i="168"/>
  <c r="G67" i="77" l="1"/>
  <c r="G114" i="77" l="1"/>
  <c r="G115" i="77" s="1"/>
  <c r="G71" i="77"/>
  <c r="G26" i="77" l="1"/>
  <c r="G122" i="77"/>
  <c r="G84" i="77"/>
  <c r="G85" i="77" s="1"/>
  <c r="J61" i="16" l="1"/>
  <c r="J63" i="16" l="1"/>
  <c r="J49" i="16"/>
  <c r="J56" i="16"/>
  <c r="J62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50" i="16"/>
  <c r="J51" i="16"/>
  <c r="J52" i="16"/>
  <c r="J53" i="16"/>
  <c r="J54" i="16"/>
  <c r="J55" i="16"/>
  <c r="J57" i="16"/>
  <c r="J58" i="16"/>
  <c r="J59" i="16"/>
  <c r="J60" i="16"/>
  <c r="J11" i="16"/>
  <c r="J12" i="16"/>
  <c r="J13" i="16"/>
  <c r="J14" i="16"/>
  <c r="J15" i="16"/>
  <c r="J10" i="16"/>
  <c r="E63" i="16"/>
  <c r="H22" i="165" l="1"/>
  <c r="H23" i="164" l="1"/>
  <c r="H22" i="163"/>
  <c r="H22" i="162"/>
  <c r="H22" i="161"/>
  <c r="H22" i="160"/>
  <c r="H22" i="159"/>
  <c r="H22" i="152"/>
  <c r="G38" i="77" l="1"/>
  <c r="P115" i="81" l="1"/>
  <c r="G63" i="16" l="1"/>
  <c r="C63" i="16"/>
  <c r="L118" i="81" l="1"/>
  <c r="H22" i="138" l="1"/>
  <c r="H22" i="135"/>
  <c r="H22" i="133"/>
  <c r="H23" i="63" l="1"/>
  <c r="H18" i="15" l="1"/>
  <c r="H94" i="12" l="1"/>
  <c r="H71" i="20"/>
  <c r="H74" i="20" s="1"/>
  <c r="H75" i="20" s="1"/>
  <c r="H116" i="81" l="1"/>
  <c r="H117" i="81" l="1"/>
  <c r="D116" i="81" l="1"/>
  <c r="D117" i="81" s="1"/>
  <c r="D63" i="16" l="1"/>
  <c r="H22" i="127" l="1"/>
  <c r="H22" i="125"/>
  <c r="H23" i="115" l="1"/>
  <c r="H23" i="92" l="1"/>
  <c r="H22" i="91"/>
  <c r="H23" i="90"/>
  <c r="H23" i="88"/>
  <c r="H23" i="87"/>
  <c r="H23" i="82"/>
  <c r="R86" i="81" l="1"/>
  <c r="R80" i="81"/>
  <c r="R79" i="81"/>
  <c r="R73" i="81"/>
  <c r="R67" i="81"/>
  <c r="R64" i="81"/>
  <c r="R63" i="81"/>
  <c r="R62" i="81"/>
  <c r="R51" i="81"/>
  <c r="R50" i="81"/>
  <c r="R49" i="81"/>
  <c r="R48" i="81"/>
  <c r="R47" i="81"/>
  <c r="R46" i="81"/>
  <c r="R45" i="81"/>
  <c r="R44" i="81"/>
  <c r="R43" i="81"/>
  <c r="R42" i="81"/>
  <c r="R41" i="81"/>
  <c r="R40" i="81"/>
  <c r="R39" i="81"/>
  <c r="R38" i="81"/>
  <c r="R37" i="81"/>
  <c r="R36" i="81"/>
  <c r="R35" i="81"/>
  <c r="R34" i="81"/>
  <c r="R33" i="81"/>
  <c r="R32" i="81"/>
  <c r="R31" i="81"/>
  <c r="R30" i="81"/>
  <c r="R29" i="81"/>
  <c r="R28" i="81"/>
  <c r="R27" i="81"/>
  <c r="R26" i="81"/>
  <c r="R25" i="81"/>
  <c r="R24" i="81"/>
  <c r="R23" i="81"/>
  <c r="R22" i="81"/>
  <c r="R21" i="81"/>
  <c r="R20" i="81"/>
  <c r="R19" i="81"/>
  <c r="R18" i="81"/>
  <c r="R14" i="81"/>
  <c r="R12" i="81"/>
  <c r="R11" i="81" l="1"/>
  <c r="H104" i="12" l="1"/>
  <c r="H105" i="12" s="1"/>
  <c r="H63" i="16" l="1"/>
  <c r="H20" i="23"/>
  <c r="L117" i="81"/>
  <c r="M119" i="81" l="1"/>
  <c r="R110" i="81"/>
</calcChain>
</file>

<file path=xl/comments1.xml><?xml version="1.0" encoding="utf-8"?>
<comments xmlns="http://schemas.openxmlformats.org/spreadsheetml/2006/main">
  <authors>
    <author>contaduria</author>
  </authors>
  <commentList>
    <comment ref="H24" authorId="0" shapeId="0">
      <text>
        <r>
          <rPr>
            <b/>
            <sz val="8"/>
            <color indexed="81"/>
            <rFont val="Tahoma"/>
            <family val="2"/>
          </rPr>
          <t>contaduria:</t>
        </r>
        <r>
          <rPr>
            <sz val="8"/>
            <color indexed="81"/>
            <rFont val="Tahoma"/>
            <family val="2"/>
          </rPr>
          <t xml:space="preserve">
COMURES $ 6,134.76
CDA          $ 1,840.44
ASITECHI $ 3,400.00 ($ 2,400.00 CUOTA Y $ 1,000.00 DE CAPITAL IN.</t>
        </r>
      </text>
    </comment>
  </commentList>
</comments>
</file>

<file path=xl/sharedStrings.xml><?xml version="1.0" encoding="utf-8"?>
<sst xmlns="http://schemas.openxmlformats.org/spreadsheetml/2006/main" count="2350" uniqueCount="517">
  <si>
    <t>ESTRUCTURA PRESUPUESTARIA</t>
  </si>
  <si>
    <t>1. ESTRUCTURA PRESUPUESTARIA APROBADA</t>
  </si>
  <si>
    <t>2. NOMINA DE SALARIOS</t>
  </si>
  <si>
    <t>3. PLAN DE COMPRAS (BIENES Y SERVICIOS)</t>
  </si>
  <si>
    <t>(En Dolares de los Estados Unidos de America)</t>
  </si>
  <si>
    <t>FORMULACION DEL PRESUPUESTO MUNICIPAL DE EGRESOS</t>
  </si>
  <si>
    <t>(En Dolares de los Estados Unidos de América)</t>
  </si>
  <si>
    <t>DETALLE CONSOLIDADO DE EGRESOS POR ESPECIFICO Y ESTRUCTURA PRESUPUESTARIA</t>
  </si>
  <si>
    <t>(1) Objeto Específico</t>
  </si>
  <si>
    <t>(2) DENOMINACION</t>
  </si>
  <si>
    <t>(3) Fondo General</t>
  </si>
  <si>
    <t>(4) FODES</t>
  </si>
  <si>
    <t>(5) Funcionamiento</t>
  </si>
  <si>
    <t>(6) Inversión</t>
  </si>
  <si>
    <t>(8) SUBTOTAL</t>
  </si>
  <si>
    <t>(9) Fondos Propios</t>
  </si>
  <si>
    <t>(11) Préstamos Internos</t>
  </si>
  <si>
    <t>(12) Donaciones</t>
  </si>
  <si>
    <t xml:space="preserve">(13) T O T A L  </t>
  </si>
  <si>
    <t>(14) TOTAL INGRESOS</t>
  </si>
  <si>
    <t>(5)TOTAL EGRESOS</t>
  </si>
  <si>
    <t>(1) Area de Gestión</t>
  </si>
  <si>
    <t>(2) Unidd Presupuestaria</t>
  </si>
  <si>
    <t>(3) Linea de Trabajo</t>
  </si>
  <si>
    <t>(5) Subfuente de Financiamiento</t>
  </si>
  <si>
    <t>(6) Objeto Específico</t>
  </si>
  <si>
    <t>(7) DENOMINACIÓN</t>
  </si>
  <si>
    <t>(9) TOTAL GASTOS</t>
  </si>
  <si>
    <t>Indicaciones para llenado de ANEXO 4.1</t>
  </si>
  <si>
    <t>(4) Fuente de Financiamiento</t>
  </si>
  <si>
    <r>
      <t>(1)</t>
    </r>
    <r>
      <rPr>
        <sz val="10"/>
        <rFont val="Trebuchet MS"/>
        <family val="2"/>
      </rPr>
      <t>: Se detallará el Área de Gestión donde se clasifica el tipo de gasto a efectuar</t>
    </r>
  </si>
  <si>
    <r>
      <t>(2)</t>
    </r>
    <r>
      <rPr>
        <sz val="10"/>
        <rFont val="Trebuchet MS"/>
        <family val="2"/>
      </rPr>
      <t>: Registrará el código de la Unidad presupuestaria a la cual han sido asignados los montos presupuestarios</t>
    </r>
  </si>
  <si>
    <r>
      <t>(3)</t>
    </r>
    <r>
      <rPr>
        <sz val="10"/>
        <rFont val="Trebuchet MS"/>
        <family val="2"/>
      </rPr>
      <t>: Se detalla la Linea de Trabajo a la que se aplicarán los gastos.</t>
    </r>
  </si>
  <si>
    <r>
      <t>(5)</t>
    </r>
    <r>
      <rPr>
        <sz val="10"/>
        <rFont val="Trebuchet MS"/>
        <family val="2"/>
      </rPr>
      <t xml:space="preserve">: Se debe identificar el destino de los fondos transferidos por entes del Estado, si es Recurso Propio se completa con ceros. </t>
    </r>
  </si>
  <si>
    <r>
      <t>(6)</t>
    </r>
    <r>
      <rPr>
        <sz val="10"/>
        <rFont val="Trebuchet MS"/>
        <family val="2"/>
      </rPr>
      <t>: Se detallará el objeto específico al que se asigne el egreso estimado</t>
    </r>
  </si>
  <si>
    <r>
      <t>(9)</t>
    </r>
    <r>
      <rPr>
        <sz val="10"/>
        <rFont val="Trebuchet MS"/>
        <family val="2"/>
      </rPr>
      <t xml:space="preserve">: Incluye la sumatoria de todos los especificos presupuestarios de gastos que integran lo asignado a una fuente o subfuente de </t>
    </r>
  </si>
  <si>
    <t xml:space="preserve">            financiamiento</t>
  </si>
  <si>
    <r>
      <t>(8)</t>
    </r>
    <r>
      <rPr>
        <sz val="10"/>
        <rFont val="Trebuchet MS"/>
        <family val="2"/>
      </rPr>
      <t xml:space="preserve">: Incluye el monto asignado por especifico presupuestario de gastos de todos los elementos de la Estructura Presupuestaria </t>
    </r>
  </si>
  <si>
    <t>(9) T O T A L   GASTOS</t>
  </si>
  <si>
    <r>
      <t>(4)</t>
    </r>
    <r>
      <rPr>
        <sz val="10"/>
        <rFont val="Trebuchet MS"/>
        <family val="2"/>
      </rPr>
      <t>: Se detalla la Fuente de Financiamiento con la que se pagarán los egresos por el bien o servicio adquiridos</t>
    </r>
  </si>
  <si>
    <r>
      <t>(7)</t>
    </r>
    <r>
      <rPr>
        <sz val="10"/>
        <rFont val="Trebuchet MS"/>
        <family val="2"/>
      </rPr>
      <t>: Se escribe el nombre del objeto especifico  a utilizar</t>
    </r>
  </si>
  <si>
    <t>INSUMOS BASICOS:</t>
  </si>
  <si>
    <t>PRESUPUESTO MUNICIPAL DE FUNCIONAMIENTO POR ESTRUCTURA PRESUPUESTARIA</t>
  </si>
  <si>
    <t>DETALLE CONSOLIDADO DE INGRESOS POR ESPECIFICO Y FUENTE DE FINANCIAMIENTO</t>
  </si>
  <si>
    <t>PRESUPUESTO MUNICIPAL DE INVERSION POR ESTRUCTURA PRESUPUESTARIA</t>
  </si>
  <si>
    <t>PRESUPUESTO MUNICIPAL DEL SERVICIO DE LA DEUDA POR ESTRUCTURA PRESUPUESTARIA</t>
  </si>
  <si>
    <t>(8) MONTO</t>
  </si>
  <si>
    <t>11801</t>
  </si>
  <si>
    <t>De Comercio</t>
  </si>
  <si>
    <t>Vallas Publicitarias</t>
  </si>
  <si>
    <t>12109</t>
  </si>
  <si>
    <t>Aseo Público</t>
  </si>
  <si>
    <t>Alumbrado Público</t>
  </si>
  <si>
    <t>12210</t>
  </si>
  <si>
    <t>12211</t>
  </si>
  <si>
    <t>Cotejo de Fierros</t>
  </si>
  <si>
    <t>16201</t>
  </si>
  <si>
    <t>Transf. Ctes. Del S.P.</t>
  </si>
  <si>
    <t>22201</t>
  </si>
  <si>
    <t>Transf. De Capital del S.P.</t>
  </si>
  <si>
    <t>51101</t>
  </si>
  <si>
    <t>Sueldos</t>
  </si>
  <si>
    <t>Aguinaldos</t>
  </si>
  <si>
    <t>Productos Alimenticios para Personas</t>
  </si>
  <si>
    <t>Combustibles y Lubricantes</t>
  </si>
  <si>
    <t>Materiales de Oficina</t>
  </si>
  <si>
    <t>Servicios de Energia Electrica</t>
  </si>
  <si>
    <t>Servicios de Telecomunicaciones</t>
  </si>
  <si>
    <t>Mant. Y Repar. De Bs. Muebles</t>
  </si>
  <si>
    <t>Miner. Metalicos y Prod. Der.</t>
  </si>
  <si>
    <t>Miner. No Metalicos y Prod. Der.</t>
  </si>
  <si>
    <t>01</t>
  </si>
  <si>
    <t>2</t>
  </si>
  <si>
    <t>02</t>
  </si>
  <si>
    <t>1</t>
  </si>
  <si>
    <t>110</t>
  </si>
  <si>
    <t>111</t>
  </si>
  <si>
    <t>FUENTE O SUBFUENTE DE FINANCIAMIENTO: Recursos Propios</t>
  </si>
  <si>
    <t>FUENTE O SUBFUENTE DE FINANCIAMIENTO: FODES 25%</t>
  </si>
  <si>
    <t>Dietas</t>
  </si>
  <si>
    <t>Alumbrado Publico</t>
  </si>
  <si>
    <t>Productos Agropecuarios y Forestales</t>
  </si>
  <si>
    <t>Productos Textiles y Vestuarios</t>
  </si>
  <si>
    <t>Productos de Cuero y Caucho</t>
  </si>
  <si>
    <t>Productos Quimicos</t>
  </si>
  <si>
    <t>Materiales Informáticos</t>
  </si>
  <si>
    <t>Herramientas, Repuestos y Accesorios</t>
  </si>
  <si>
    <t>Materiales Electricos</t>
  </si>
  <si>
    <t>Transportes, Fletes y Almacenamiento</t>
  </si>
  <si>
    <t>12110</t>
  </si>
  <si>
    <t>12111</t>
  </si>
  <si>
    <t>12114</t>
  </si>
  <si>
    <t>12115</t>
  </si>
  <si>
    <t>12119</t>
  </si>
  <si>
    <t>15312</t>
  </si>
  <si>
    <t>Salarios por Jornal</t>
  </si>
  <si>
    <t>03</t>
  </si>
  <si>
    <t xml:space="preserve">Vialidad </t>
  </si>
  <si>
    <t>Casetas Telefónicas</t>
  </si>
  <si>
    <t>Cementerios Municipales</t>
  </si>
  <si>
    <t>Fiestas</t>
  </si>
  <si>
    <t>Mercados</t>
  </si>
  <si>
    <t>Rastro y Tiangue</t>
  </si>
  <si>
    <t>Permisos y Lic. Municp.</t>
  </si>
  <si>
    <t>32102</t>
  </si>
  <si>
    <t>Saldo Inicial de Bancos</t>
  </si>
  <si>
    <t>Viales</t>
  </si>
  <si>
    <t>Atenciones Oficiales</t>
  </si>
  <si>
    <t>Depósitos Desechos</t>
  </si>
  <si>
    <t>Viáticos por Comisión Externa</t>
  </si>
  <si>
    <t xml:space="preserve">NATURALEZA: </t>
  </si>
  <si>
    <t>05</t>
  </si>
  <si>
    <t>PRESUPUESTO MUNICIPAL DE INGRESOS</t>
  </si>
  <si>
    <t>PRESUPUESTO MUNICIPAL DE EGRESOS</t>
  </si>
  <si>
    <t>12299</t>
  </si>
  <si>
    <t>12199</t>
  </si>
  <si>
    <t>12118</t>
  </si>
  <si>
    <t>12117</t>
  </si>
  <si>
    <t>14101</t>
  </si>
  <si>
    <t>14199</t>
  </si>
  <si>
    <t xml:space="preserve">Por Servicios de Cert. </t>
  </si>
  <si>
    <t>Por Exp. De Doc. Identific.</t>
  </si>
  <si>
    <t>Adoq. y Pavimentacion</t>
  </si>
  <si>
    <t>Postes, Torres y Antenas</t>
  </si>
  <si>
    <t>Tasas Diversas</t>
  </si>
  <si>
    <t>Derechos Diversos</t>
  </si>
  <si>
    <t>Venta de Bienes Comer.</t>
  </si>
  <si>
    <t xml:space="preserve">Venta de Bienes Diversos </t>
  </si>
  <si>
    <t>14201</t>
  </si>
  <si>
    <t>Servicios Bás. (Agua P:)</t>
  </si>
  <si>
    <t>14202</t>
  </si>
  <si>
    <t>Servicios de Educ. y Salud</t>
  </si>
  <si>
    <t>14299</t>
  </si>
  <si>
    <t>Servicios Diversos</t>
  </si>
  <si>
    <t>15301</t>
  </si>
  <si>
    <t>Multas por Mora de Imp.</t>
  </si>
  <si>
    <t>15302</t>
  </si>
  <si>
    <t>Int. Por Mora de Impuest.</t>
  </si>
  <si>
    <t>Multas por Reg. Est. Famil.</t>
  </si>
  <si>
    <t>15314</t>
  </si>
  <si>
    <t>Otras Multas Municipales</t>
  </si>
  <si>
    <t>15399</t>
  </si>
  <si>
    <t>Multas e Int. Diversos</t>
  </si>
  <si>
    <t>15401</t>
  </si>
  <si>
    <t>Arrend. de Bienes Mue.</t>
  </si>
  <si>
    <t>15402</t>
  </si>
  <si>
    <t>Arrend. De Bienes Inmue.</t>
  </si>
  <si>
    <t>15499</t>
  </si>
  <si>
    <t>Arrend. De Bienes Diver.</t>
  </si>
  <si>
    <t>15703</t>
  </si>
  <si>
    <t>Rentabilid. De Ctas Bcaria</t>
  </si>
  <si>
    <t>15799</t>
  </si>
  <si>
    <t>Ingresos Diversos</t>
  </si>
  <si>
    <t>21199</t>
  </si>
  <si>
    <t>Venta de Otros Bien. Mu.</t>
  </si>
  <si>
    <t>21201</t>
  </si>
  <si>
    <t>Venta de Inmuebles</t>
  </si>
  <si>
    <t>21202</t>
  </si>
  <si>
    <t>Venta de Edificios e Inst.</t>
  </si>
  <si>
    <t>21299</t>
  </si>
  <si>
    <t>Venta de Otros Bien. Inm.</t>
  </si>
  <si>
    <t>22301</t>
  </si>
  <si>
    <t>De Emp. Priv. No Financie.</t>
  </si>
  <si>
    <t>22304</t>
  </si>
  <si>
    <t>De Personas Naturales</t>
  </si>
  <si>
    <t>Empr. de Emp. Priv. Financ.</t>
  </si>
  <si>
    <t>31310</t>
  </si>
  <si>
    <t>De Empresas Publicas Financieras</t>
  </si>
  <si>
    <t>Comisiones y Gastos Bancarios</t>
  </si>
  <si>
    <t>Proyectos de Ampliaciones</t>
  </si>
  <si>
    <t>Proyectos y Programas de Inv. Diver.</t>
  </si>
  <si>
    <t>De Salud y Saneamiento Ambiental</t>
  </si>
  <si>
    <t>De Educacion y Recreación</t>
  </si>
  <si>
    <t>Supervision de Infraestructura</t>
  </si>
  <si>
    <t>Obras de Infraestructura Diversas</t>
  </si>
  <si>
    <t>Gastos de Represen. Interior del Pais</t>
  </si>
  <si>
    <t xml:space="preserve">Gastos de Represen. Exterior </t>
  </si>
  <si>
    <t>Pasajes al Interior</t>
  </si>
  <si>
    <t>Pasajes al Exterior</t>
  </si>
  <si>
    <t>Viáticos por Comisión Interna</t>
  </si>
  <si>
    <t>Equipos Informaticos</t>
  </si>
  <si>
    <t>Beneficios Adicionales</t>
  </si>
  <si>
    <t>Servicios Juridicos</t>
  </si>
  <si>
    <t>Especies Municipales Diversas</t>
  </si>
  <si>
    <t>Mant. Y Repar. De Vehiculos</t>
  </si>
  <si>
    <t>Mant. Y Repar. De Bs. Inmuebles</t>
  </si>
  <si>
    <t>Servicios de Laboratorio</t>
  </si>
  <si>
    <t>Impresiones, Pub. Y Rep.</t>
  </si>
  <si>
    <t>Servicios de Contabilidad y Auditoria</t>
  </si>
  <si>
    <t>Maquinarias y Equipos</t>
  </si>
  <si>
    <t>Sueldos Eventuales</t>
  </si>
  <si>
    <t>Al Personal de Servicio Permanente</t>
  </si>
  <si>
    <t>Honorarios</t>
  </si>
  <si>
    <t>Productos Farmaceuticos y Medic.</t>
  </si>
  <si>
    <t>Servicios de Alimentacion</t>
  </si>
  <si>
    <t>Servicios Educativos</t>
  </si>
  <si>
    <t>Arrendamiento de Bie. Inmuebles</t>
  </si>
  <si>
    <t>Llantas y Neumaticos</t>
  </si>
  <si>
    <t>Mobiliarios</t>
  </si>
  <si>
    <t>Sobresueldos</t>
  </si>
  <si>
    <t>Materiales de Defensa y Seguridad</t>
  </si>
  <si>
    <t>Servicios Generales y Arrend. Diversos</t>
  </si>
  <si>
    <t>Primas y Gts de Seg. D. Personas</t>
  </si>
  <si>
    <t>Herramientas y Repar. Ppales</t>
  </si>
  <si>
    <t xml:space="preserve">INDICADOR: </t>
  </si>
  <si>
    <t xml:space="preserve">META: </t>
  </si>
  <si>
    <t xml:space="preserve">PROGRAMA: </t>
  </si>
  <si>
    <t xml:space="preserve">SECTOR: </t>
  </si>
  <si>
    <t>55302</t>
  </si>
  <si>
    <t>000</t>
  </si>
  <si>
    <t>FISDL</t>
  </si>
  <si>
    <t>Transferencias Ctes al Sector Público</t>
  </si>
  <si>
    <t>Productos Farmaceuticos y Medicinales</t>
  </si>
  <si>
    <t>Miner. No Metalicos y Prod. Derivados</t>
  </si>
  <si>
    <t>Miner. Metalicos y Prod. Derivados</t>
  </si>
  <si>
    <t>Impresiones, Publicaciones Y Reproducciones</t>
  </si>
  <si>
    <t>Viaticos por comision interna</t>
  </si>
  <si>
    <t>Viaticos por comision Externa</t>
  </si>
  <si>
    <t>Primas y Gastos de Seguros de Bienes</t>
  </si>
  <si>
    <t>12123</t>
  </si>
  <si>
    <t>Baños y Lavaderos</t>
  </si>
  <si>
    <t>Por Prestación de Servicios en el País</t>
  </si>
  <si>
    <t>Al Personal de Servicios Permanentes</t>
  </si>
  <si>
    <t>Productos de Papel y Carton</t>
  </si>
  <si>
    <t>Combustible y Lubricantes</t>
  </si>
  <si>
    <t>Materiales Informaticos</t>
  </si>
  <si>
    <t>Materiales de Defensa y Seguridad Pública</t>
  </si>
  <si>
    <t>Bienes de Uso y Consumo Diversos</t>
  </si>
  <si>
    <t>Servicios de Agua</t>
  </si>
  <si>
    <t>Mantenimiento y Reparacion de Vehiculos</t>
  </si>
  <si>
    <t>Mantenimiento y Reparacion de Bienes Muebles</t>
  </si>
  <si>
    <t>Mantenimiento y Reparacion de Bienes Inmuebles</t>
  </si>
  <si>
    <t>Transportes, Fletes y Almacenamientos</t>
  </si>
  <si>
    <t>Servicios de Publicidad</t>
  </si>
  <si>
    <t>Impresiones, Publicaciones y Reproducciones</t>
  </si>
  <si>
    <t>Servicios Generales y Arrendamientos Diversos</t>
  </si>
  <si>
    <t>Servicios de Capacitación</t>
  </si>
  <si>
    <t>Servicios de Correos</t>
  </si>
  <si>
    <t>Servicios de Limpieza y Fumigación</t>
  </si>
  <si>
    <t>Bienes de Uso y Consumo  Diversos</t>
  </si>
  <si>
    <t>54199</t>
  </si>
  <si>
    <t>Servicios de Alimentación</t>
  </si>
  <si>
    <t>Por Prestación de Servicios en el Exterior</t>
  </si>
  <si>
    <t>(2) Unidad Presupuestaria</t>
  </si>
  <si>
    <t>Electricas y Comunicaciones</t>
  </si>
  <si>
    <t>51104</t>
  </si>
  <si>
    <t>Arrendamiento de Bienes Inmuebles</t>
  </si>
  <si>
    <t>TOTAL</t>
  </si>
  <si>
    <t>Desarrollo Informaticos</t>
  </si>
  <si>
    <t>Depositos de Desechos Solidos</t>
  </si>
  <si>
    <t>Desarrollos Informaticos</t>
  </si>
  <si>
    <t xml:space="preserve"> Objeto Específico</t>
  </si>
  <si>
    <t>CONCEPTO</t>
  </si>
  <si>
    <t>CEP 1 Dirección Municipal</t>
  </si>
  <si>
    <t>CEP 2 Administ. Financ.</t>
  </si>
  <si>
    <t xml:space="preserve"> CEP 3 Registro y Control</t>
  </si>
  <si>
    <t>CEP 4 Servicios Diversos</t>
  </si>
  <si>
    <t xml:space="preserve"> CEP 5 Dirección Municipal</t>
  </si>
  <si>
    <t xml:space="preserve"> CEP 6 Administ. Financ.</t>
  </si>
  <si>
    <t xml:space="preserve"> CEP 7 Registro y Control</t>
  </si>
  <si>
    <t xml:space="preserve"> CEP 8 Servicios Diversos</t>
  </si>
  <si>
    <t xml:space="preserve"> CEP 9 Proyectos Desarrollo Social</t>
  </si>
  <si>
    <t xml:space="preserve"> CEP 10  Proyectos Desarrollo Economico</t>
  </si>
  <si>
    <t xml:space="preserve"> CEP 12 Endeudam. Público</t>
  </si>
  <si>
    <t>CONDUCCION ADMINISTRATIVA (AG 1)</t>
  </si>
  <si>
    <t>(AG 3)</t>
  </si>
  <si>
    <t>(AG 4)</t>
  </si>
  <si>
    <t>(AG 5)</t>
  </si>
  <si>
    <t>FONDOS PROPIOS</t>
  </si>
  <si>
    <t>FODES 25%</t>
  </si>
  <si>
    <t>FODES 75%</t>
  </si>
  <si>
    <t>FUENTES DE FINANCIAMIENTO  2 (FF2)</t>
  </si>
  <si>
    <t>FUENTES DE FINANCIAMIENTO  1 (FF1)</t>
  </si>
  <si>
    <t>A Organismos Sin Fines de Lucro</t>
  </si>
  <si>
    <t>A Personas Naturales</t>
  </si>
  <si>
    <t>Proyectos de Construciones</t>
  </si>
  <si>
    <t>Programas de Inversión Social</t>
  </si>
  <si>
    <t>51107</t>
  </si>
  <si>
    <t>Servicios de Energía Eléctrica</t>
  </si>
  <si>
    <t>A Organismos sin Fines de Lucro</t>
  </si>
  <si>
    <t>Primas y Gts de Seg. D. Bienes</t>
  </si>
  <si>
    <t>Materiales Eléctricos</t>
  </si>
  <si>
    <t>Primas y Gtos de Seguros de Personas</t>
  </si>
  <si>
    <t>Multas y Costas Judiciales</t>
  </si>
  <si>
    <t xml:space="preserve"> CEP 10  Proyectos Desarrollo Social</t>
  </si>
  <si>
    <t>Vehiculos de Transporte</t>
  </si>
  <si>
    <t>61608</t>
  </si>
  <si>
    <t>Supervisión de Infraestructuras</t>
  </si>
  <si>
    <t>De Instituciones Descentralizadas no Empres.</t>
  </si>
  <si>
    <t>De Instituciones Descentralizada no Emp.</t>
  </si>
  <si>
    <t>Becas</t>
  </si>
  <si>
    <t>Por Remuneraciones Permanentes Pública</t>
  </si>
  <si>
    <t>Por Remuneraciones Permanentes Privada</t>
  </si>
  <si>
    <t>Por Remuneraciones Permanentes Públicas</t>
  </si>
  <si>
    <t>Por Remuneraciones Permanentes Privadas</t>
  </si>
  <si>
    <t>04</t>
  </si>
  <si>
    <t>ALCALDIA MUNICIPAL DE NUEVA GUADALUPE</t>
  </si>
  <si>
    <t>DEPARTAMENTO DE SAN MIGUEL</t>
  </si>
  <si>
    <t>Ingresos</t>
  </si>
  <si>
    <t>Gastos</t>
  </si>
  <si>
    <t>Diferencia</t>
  </si>
  <si>
    <t>61199</t>
  </si>
  <si>
    <t>55304</t>
  </si>
  <si>
    <t>Intereses Prestamo FIDEMUNI</t>
  </si>
  <si>
    <t>Intereses Prestamo Banco Hipotecario</t>
  </si>
  <si>
    <t>71304</t>
  </si>
  <si>
    <t>Amortización de Capital Prestamo FIDEMUNI</t>
  </si>
  <si>
    <t>Amortización de Capital Prestamo B. Hipotecario</t>
  </si>
  <si>
    <t>De Empresas Públicas Financieras</t>
  </si>
  <si>
    <t>Bienes Muebles Diversos</t>
  </si>
  <si>
    <t>COMURES</t>
  </si>
  <si>
    <t>PROYECTO: PREINVERSION</t>
  </si>
  <si>
    <t>61501</t>
  </si>
  <si>
    <t>61603</t>
  </si>
  <si>
    <t>De Educación y Recreación</t>
  </si>
  <si>
    <t>61606</t>
  </si>
  <si>
    <t>Eléctricas y Comunicaciones</t>
  </si>
  <si>
    <t>61601</t>
  </si>
  <si>
    <t xml:space="preserve">FECHA DE INICIO/FINALIZACION: </t>
  </si>
  <si>
    <t>61699</t>
  </si>
  <si>
    <t>Terrenos</t>
  </si>
  <si>
    <t>Terrenos (Revaluación de Terrenos)</t>
  </si>
  <si>
    <t xml:space="preserve">MODALIDAD: </t>
  </si>
  <si>
    <t xml:space="preserve">RESPONSABLE: </t>
  </si>
  <si>
    <t>SECTOR:</t>
  </si>
  <si>
    <t>FECHA DE INICIO/FINALIZACION:</t>
  </si>
  <si>
    <t>MODALIDAD:</t>
  </si>
  <si>
    <t>RESPONSABLE:</t>
  </si>
  <si>
    <t xml:space="preserve">FECHA DE INICIO/FINALIZACION : </t>
  </si>
  <si>
    <t xml:space="preserve">META:  </t>
  </si>
  <si>
    <t>INDICADOR:</t>
  </si>
  <si>
    <t>META:</t>
  </si>
  <si>
    <t>PROYECTO: SUPERVISION DE PROYECTOS</t>
  </si>
  <si>
    <t>acceso a lugares publicos</t>
  </si>
  <si>
    <t>15199</t>
  </si>
  <si>
    <t>21102</t>
  </si>
  <si>
    <t>Mante. Y Reparación de vehículos</t>
  </si>
  <si>
    <t>CEP 13 Proyectos Desarrollo Economico</t>
  </si>
  <si>
    <t>META: .</t>
  </si>
  <si>
    <t>Monto</t>
  </si>
  <si>
    <t>PROGRAMA:</t>
  </si>
  <si>
    <t>PROGRAMA</t>
  </si>
  <si>
    <t>11802</t>
  </si>
  <si>
    <t>Industria</t>
  </si>
  <si>
    <t>11805</t>
  </si>
  <si>
    <t>Agropecuarios</t>
  </si>
  <si>
    <t>Diversos</t>
  </si>
  <si>
    <t>Otras Rentabilidades Financieras</t>
  </si>
  <si>
    <t>Venta de maquinaria y Equipo</t>
  </si>
  <si>
    <t>32201</t>
  </si>
  <si>
    <t>cuentas por cobrar de años anteriores</t>
  </si>
  <si>
    <t>AÑO 2019</t>
  </si>
  <si>
    <t>Arrendamiento de bienes muebles</t>
  </si>
  <si>
    <t>Fondos Propios</t>
  </si>
  <si>
    <t>fodes 25%</t>
  </si>
  <si>
    <t>fodes 75%</t>
  </si>
  <si>
    <t xml:space="preserve">Fodes 75% </t>
  </si>
  <si>
    <t>Disponible</t>
  </si>
  <si>
    <t>Dsiponible</t>
  </si>
  <si>
    <t>Comprometido</t>
  </si>
  <si>
    <t>arrendamiento de bienes inmuebles</t>
  </si>
  <si>
    <t>De instituciones descentralizadas no financieras</t>
  </si>
  <si>
    <t>De emperesas Publicas Financieras</t>
  </si>
  <si>
    <t>Arrendamiento de Bienes Muebles</t>
  </si>
  <si>
    <t>Impuestos, Tasas y Derechos Diversos</t>
  </si>
  <si>
    <t>Deuda de Préstamo</t>
  </si>
  <si>
    <t xml:space="preserve">Supervisión de proyectos </t>
  </si>
  <si>
    <t>Carpetas técnicas</t>
  </si>
  <si>
    <t>Mantenimiento de calles, caminos y quebradas del municipio de nueva guadalupe</t>
  </si>
  <si>
    <t>Fortalecimiento de la Educación Media y superior en el Municipio de Nueva Guadalupe</t>
  </si>
  <si>
    <t>Tardes Típicas Guadalupanas</t>
  </si>
  <si>
    <t>Apoyo al Deporte Arte y Cultura del municipio de Nueva Guadalupe</t>
  </si>
  <si>
    <t>Mantenimiento permanente del servicio de Alumbrado Público del Municipio de Nueva Guadalupe</t>
  </si>
  <si>
    <t>Mantenimiento permanente del servicio de Agua Potable en el Municipio de Nueva Guadalupe</t>
  </si>
  <si>
    <t>Recolección, transporte y Disposición de los Desechos Sólidos en el Municipio de Nueva Guadalupe</t>
  </si>
  <si>
    <t>Decoraciones Navideñas y compra de Juguetes para niños y niñas del Municipio de Nueva Guadalupe</t>
  </si>
  <si>
    <t>Unidad de Medio Ambiente</t>
  </si>
  <si>
    <t>Gasto</t>
  </si>
  <si>
    <t>total</t>
  </si>
  <si>
    <t>Saldo</t>
  </si>
  <si>
    <t>Socinus</t>
  </si>
  <si>
    <t>De salud y saneamiento</t>
  </si>
  <si>
    <t>VIALES</t>
  </si>
  <si>
    <t>DE RECREACIÓN</t>
  </si>
  <si>
    <t>61602</t>
  </si>
  <si>
    <t>VIAL</t>
  </si>
  <si>
    <t>PROYECTO: DESARROLLO LOCAL PARA AVE MEJORADA</t>
  </si>
  <si>
    <t>DIVERSOS</t>
  </si>
  <si>
    <t>GASTO</t>
  </si>
  <si>
    <t>PROYECTO: DECORACIONES NAVIDEÑAS Y COMPRA DE JUGUETES PARA NIÑOS Y NIÑAS DEL MUNICIPIO DE NUEVA GUADALUPE</t>
  </si>
  <si>
    <t>Programa de desarrollo social para el mejoramiento de ave mejorada</t>
  </si>
  <si>
    <t>2220505</t>
  </si>
  <si>
    <t>Transf. D capital del SP FIDL</t>
  </si>
  <si>
    <t>31304</t>
  </si>
  <si>
    <t>FUENTE FINANCIMIENTO 4</t>
  </si>
  <si>
    <t>PRESTAMOS INTERNOS</t>
  </si>
  <si>
    <t xml:space="preserve">CEP 15 Endeudam. Público </t>
  </si>
  <si>
    <t>CEP 16 Proyectos de desarrollo social</t>
  </si>
  <si>
    <t>FUENTE DE FINANCIMIENTO 4</t>
  </si>
  <si>
    <t>(AG5)</t>
  </si>
  <si>
    <t>(AG3)</t>
  </si>
  <si>
    <t>CEP15</t>
  </si>
  <si>
    <t>CEP16</t>
  </si>
  <si>
    <t>Prestamo</t>
  </si>
  <si>
    <t>Fiestas patronales</t>
  </si>
  <si>
    <t>PROYECTO: Construcción de cordón cuneta en pasaje Av. Puerto Rico ,lotificación la Esperanza ,Nueva Guadalupe .</t>
  </si>
  <si>
    <t>4</t>
  </si>
  <si>
    <t xml:space="preserve">Obras de infraestructura diversas </t>
  </si>
  <si>
    <t xml:space="preserve">PROYECTO:Adquisicion de un tractor agricola </t>
  </si>
  <si>
    <t>PROYECTO: Mejoramiento del alumbrado público en el parque muncipal de Nueva Guadalupe ,Departamento de San Miguel.</t>
  </si>
  <si>
    <t xml:space="preserve">Construccion de cancha y cerca perimetral en erea recreativa del Cantón Planes de San Sebastian </t>
  </si>
  <si>
    <t>Construccion de cordon cuneta,mejoramiento y rodamiento en calle San Diego ,Lotificación Isaac Perez Lovo,colonia la Esperanza</t>
  </si>
  <si>
    <t>Mejoramiento y rodamiento en avenidas las palmas y calle San Judas en Colonia La Esperanza uno,Municipio de Nueva Guadalupe ,Departamento de San miguel</t>
  </si>
  <si>
    <t xml:space="preserve">Mejoramiento y  rodamiento en avenida Mendoza y avenida Granados de Colonia Bonanza,Municipio de Nueva Guadalupe ,Municipio de Nueva Guadalupe </t>
  </si>
  <si>
    <t>Mejoramiento del alumbrado publico en el parque municipal de Nueva Guadalupe ,Departamento de San Miguel</t>
  </si>
  <si>
    <t xml:space="preserve">Mejoramiento y rodamiento en prolongacion de la cuarta calle poniente en colonia la Libertad municipício de Nueva Guadalupe </t>
  </si>
  <si>
    <t>AÑO 2020</t>
  </si>
  <si>
    <t>PROYECTOS AÑO 2020 DEL FODES 75% DE INVERSION</t>
  </si>
  <si>
    <t>(6)Inversion</t>
  </si>
  <si>
    <t>PROYECTOS AÑO 2020 DEL FODES 2% DE INVERSION</t>
  </si>
  <si>
    <t>Saldo Comprometido  según saldos a diciembre de la cuenta de FODES 75%</t>
  </si>
  <si>
    <t xml:space="preserve">Construccion de Cordón  Cuneta Avenida Puerto Rico Lotificacion La Esperanza </t>
  </si>
  <si>
    <t>juan Luis Zelaya Chevez</t>
  </si>
  <si>
    <t xml:space="preserve">Pintura general y repacion en el parque Municipal </t>
  </si>
  <si>
    <t xml:space="preserve">Construccion de Caseta para Pozo de agua potable de Can tón Planes de Sebastian </t>
  </si>
  <si>
    <t>Construccion de Baños de la Policia Municipal  De Nueva Guadalupe</t>
  </si>
  <si>
    <t>SOCINUS mes de diciembre</t>
  </si>
  <si>
    <t xml:space="preserve">Asignacion de 2% DE FODES </t>
  </si>
  <si>
    <t xml:space="preserve">Construccion de juegos recreativos en Colonia Santa Rosa y Colonia la Bonanza </t>
  </si>
  <si>
    <t xml:space="preserve">Colocacion de malla movible de cancha de futbol rapido en el parque municipal de Nueva Guadalupe </t>
  </si>
  <si>
    <t xml:space="preserve">Construccion de cordon cuneta en Colonia La Libertad </t>
  </si>
  <si>
    <t>Construccion de casa malla para siembra de hortalizas</t>
  </si>
  <si>
    <t xml:space="preserve">Colocacion de malla ciclon en cancha de futbol de la Colonia La Libertad </t>
  </si>
  <si>
    <t xml:space="preserve">Colocacion de malla ciclon y construccion de baños sanitarios en cancha de Cantón Planes de San Sebastian </t>
  </si>
  <si>
    <t xml:space="preserve">Saldo </t>
  </si>
  <si>
    <t xml:space="preserve">Alumbrado de calle principal a Cantón San Luis </t>
  </si>
  <si>
    <t xml:space="preserve">Construccion de canaletas de aguas lluvias en el sector de la Cruz en Cantón Planes de San Sebastian </t>
  </si>
  <si>
    <t xml:space="preserve">Fiestas patronales </t>
  </si>
  <si>
    <t xml:space="preserve">Fortalecimiento a la educacion media y superior del municipio de Nueva Guadalupe </t>
  </si>
  <si>
    <t>Construccion de avenida chinameca en la colonia esperanza 2</t>
  </si>
  <si>
    <t xml:space="preserve">Construccion de obras de drenaje de el sector la Joya </t>
  </si>
  <si>
    <t xml:space="preserve">Saldo Comprometido Según saldos de bancos a Diciembre  </t>
  </si>
  <si>
    <t xml:space="preserve">Saldo Comprometido  según saldos a diciembre de la cuenta de FODES 75% del proyecto apoyo al deporte arte y cultura </t>
  </si>
  <si>
    <t xml:space="preserve">Antonio Lazaro Berrios </t>
  </si>
  <si>
    <t xml:space="preserve">Edilberto Solorzano </t>
  </si>
  <si>
    <t xml:space="preserve">Jose arturo Rivera </t>
  </si>
  <si>
    <t xml:space="preserve">Osiel Dolores Solorzano </t>
  </si>
  <si>
    <t xml:space="preserve">ONMI MUSIC </t>
  </si>
  <si>
    <t>Jose Nehemias Zelaya</t>
  </si>
  <si>
    <t xml:space="preserve">Hermis Alexander Robles </t>
  </si>
  <si>
    <t xml:space="preserve">Jose Fausto Bonilla </t>
  </si>
  <si>
    <t>Saldo Comprometido FONDOS PROPIOS  de diciembre de 2019</t>
  </si>
  <si>
    <t xml:space="preserve">Proyecto de 5% de fiestas patronales </t>
  </si>
  <si>
    <t xml:space="preserve">Proyecto Dotacion de Canastas basicas para personas de la tercera edad y de bajos recuersos economicos </t>
  </si>
  <si>
    <t xml:space="preserve">PROYECTOS AÑO 2020 DEL FONDOS PROPIOS </t>
  </si>
  <si>
    <t>Celebracion del dia del padre año 2020</t>
  </si>
  <si>
    <t>Celebracion del dia de la madre  año 2020</t>
  </si>
  <si>
    <t>Celebracion del 15 de septiembre de 2020</t>
  </si>
  <si>
    <t>Celebracion dia del maestro año 2020</t>
  </si>
  <si>
    <t>Celebracion de la navidad año 2020</t>
  </si>
  <si>
    <t xml:space="preserve">Celebracion de fiestas patronales </t>
  </si>
  <si>
    <t xml:space="preserve">Compra de tracktor agricola </t>
  </si>
  <si>
    <t xml:space="preserve">Introduccion de aguas grises en Barrio el Calvario </t>
  </si>
  <si>
    <t>Introduccion de aguas grises en Calle Principal de Canton San Luis</t>
  </si>
  <si>
    <t xml:space="preserve">Saldo Comprometido  según saldos a diciembre de la cuenta de FODES 75% +Saldo de Libro de Bancos </t>
  </si>
  <si>
    <t xml:space="preserve">Proyecto Adoquinado Barrio El Calvario </t>
  </si>
  <si>
    <t>Proyecto empedrado Fraguado de Caserio El Portillo</t>
  </si>
  <si>
    <t xml:space="preserve">Construccion de 1200 metros de Cordon Cuneta en Colonia la Esperanza </t>
  </si>
  <si>
    <t>Construccion de cordon cuneta en colonia jardines del rey</t>
  </si>
  <si>
    <t xml:space="preserve">CEP 11 Proyectos Desarrollo Social </t>
  </si>
  <si>
    <t>Combustible y lubricantes</t>
  </si>
  <si>
    <t xml:space="preserve">Llantas y neumaticos </t>
  </si>
  <si>
    <t>PROYECTO: TARDES TIPICAS GUADALUPANAS AÑO 2020</t>
  </si>
  <si>
    <t>PROYECTO: APOYO AL DEPORTE, ARTE Y CULTURA PARA EL AÑO 2020</t>
  </si>
  <si>
    <t>PROYECTO: FORTALECIMIENTO DE LA EDUCACION SUPERIOR AÑO 2020</t>
  </si>
  <si>
    <t>PROYECTO: MANTENIMIENTO, AMPLIACION Y MEJORAMIENTO DE LA RED PUBLICA DEL TENDIDO ELECTRICO DEL MUNICIPIO DE NUEVA GUADALUPE 2020</t>
  </si>
  <si>
    <t>PROYECTO: MANTENIMIENTO PERMANENTE DEL SISTEMA DE AGUA POTABLE DEL MUNICIPIO DE NUEVA GUADALUPE AÑO 2020.</t>
  </si>
  <si>
    <t>PROYECTO: MANTENIMIENTO DE CALLES, CAMINOS Y QUEBRADAS DEL MUNICIPIO DE NUEVA GUADALUPE AÑO 2020</t>
  </si>
  <si>
    <t>PROYECTO: FIESTAS PATRONALES 2020</t>
  </si>
  <si>
    <t xml:space="preserve">Atenciones Oficiales </t>
  </si>
  <si>
    <t xml:space="preserve">ATENCIONES OFICIALES </t>
  </si>
  <si>
    <t>PROYECTO: PROYECTO DE  UNIDAD DE MEDIO AMBIENTE</t>
  </si>
  <si>
    <t xml:space="preserve">PROYECTO: PINTURA Y REPARACION Y REPARACION EN EL PARQUE MUNICIPAL </t>
  </si>
  <si>
    <t xml:space="preserve">PROYECTO: CONSTRUCCION DE CORDON CUNETA EN COLONIA JARDINES DEL REY 1,2 ,3 Y 4 DEL MUNICIPIO DE NUEVA GUADALUPE </t>
  </si>
  <si>
    <t xml:space="preserve">Construccion de basureros y rotulos en diferentes puntos del municipio de Nueva Guadalupe </t>
  </si>
  <si>
    <t xml:space="preserve">PROYECTO:INTRODUCCION DE AGUAS GRISES EN BARRIO EL CALVARIO DEL MUNICIPIO DE NUEVA GUADALUPE </t>
  </si>
  <si>
    <t>61102</t>
  </si>
  <si>
    <t xml:space="preserve">Maquinaria y equipo </t>
  </si>
  <si>
    <t xml:space="preserve">PROYECTO:INTRODUCCION DE AGUAS GRISES EN CALLE PRINCIPAL A CANTON SAN LUIS </t>
  </si>
  <si>
    <t>INFRAESTRUCTURA DIVERSAS</t>
  </si>
  <si>
    <t>INFRAESTRUCTURA DIVERSA</t>
  </si>
  <si>
    <t>PROYECTO:PROYECTO CONSTRUCCION DE JUEGOS RECREATIVOS EN COLONIA SANTA ROSA Y COLONIA LA BONANZA</t>
  </si>
  <si>
    <t xml:space="preserve">PROYECTO: COLOCACION DE MALLA MOVIBLE DE CANCHA DE FUTBOL RAPIDO EN EL PARQUE MUNICIPAL DE NUEVA GUADALUPE </t>
  </si>
  <si>
    <t xml:space="preserve">Insfraestructura diversa </t>
  </si>
  <si>
    <t xml:space="preserve">PROYECTO:Construcción de cordon cuneta en Colonia La Libertad </t>
  </si>
  <si>
    <t>PROYECTO:Construcción de malla ciclon en cancha de futbol de Colonia La Libertad</t>
  </si>
  <si>
    <t xml:space="preserve">PROYECTO:Construcccion de casa malla para siembra de hortalizas </t>
  </si>
  <si>
    <t xml:space="preserve">Infraestrutura diversas </t>
  </si>
  <si>
    <t xml:space="preserve">infraestructura diversas </t>
  </si>
  <si>
    <t xml:space="preserve">PROYECTO:Construcción de malla ciclon en cancha de futbol de Cantón Planes de San Sebastian y construccion de baños sanitarios </t>
  </si>
  <si>
    <t xml:space="preserve">PROYECTO:Construcción de canaletas de aguas lluvias en el sector de la Cruz en Cantón Planes de San Sebastian </t>
  </si>
  <si>
    <t xml:space="preserve">PROYECTO:ADOQUINADO BARRIO EL CALVARIO </t>
  </si>
  <si>
    <t xml:space="preserve">PROYECTO:EMPEDRADO FRAGUADO DE CASERIO EL PORTILLO </t>
  </si>
  <si>
    <t xml:space="preserve">PROYECTO:CONSTRUCCION DE CORDON CUNETA DE 1200 METROS EN COLONIA LA ESPERANZA </t>
  </si>
  <si>
    <t xml:space="preserve">TOTAL </t>
  </si>
  <si>
    <t>SALDO COMPROMETIDO DE PRESTAMO  DE BANCO HIPOTECARIO</t>
  </si>
  <si>
    <t>PROYECTO:CELEBRACION DEL DIA DEL PADRE 2020</t>
  </si>
  <si>
    <t>54314</t>
  </si>
  <si>
    <t xml:space="preserve">Atenciones oficiales </t>
  </si>
  <si>
    <t>PROYECTO:CELEBRACION DEL DIA DE LA MADRE AÑO 2020</t>
  </si>
  <si>
    <t>PROYECTO:CELEBRACION DEL MAESTRO AÑO 2020</t>
  </si>
  <si>
    <t xml:space="preserve">Proyecto Dotacion de canastas basicas para personas de la tercera edad y de bajos recursos economicos </t>
  </si>
  <si>
    <t>PROYECTO: RECOLECCION, DISPOSICION Y TRASLADO DE DESECHOS SOLIDOS AÑO 2020</t>
  </si>
  <si>
    <t>Productos alimenticios para personas</t>
  </si>
  <si>
    <t>54101</t>
  </si>
  <si>
    <t>PROYECTO:Dotacion de canastas basicas para personas de la tercera edad y de bajos recursos economicos</t>
  </si>
  <si>
    <t>PROYECTO:CELEBRACION DEL 15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</si>
</sst>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([$$-440A]* #,##0.00_);_([$$-440A]* \(#,##0.00\);_([$$-440A]* &quot;-&quot;??_);_(@_)"/>
    <numFmt numFmtId="167" formatCode="_-[$$-440A]* #,##0.00_ ;_-[$$-440A]* \-#,##0.00\ ;_-[$$-440A]* &quot;-&quot;??_ ;_-@_ "/>
    <numFmt numFmtId="168" formatCode="_-[$$-440A]* #,##0.00_-;\-[$$-440A]* #,##0.00_-;_-[$$-440A]* &quot;-&quot;??_-;_-@_-"/>
  </numFmts>
  <fonts count="47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b/>
      <sz val="10"/>
      <color indexed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sz val="8"/>
      <name val="Arial"/>
      <family val="2"/>
    </font>
    <font>
      <sz val="12"/>
      <name val="Trebuchet MS"/>
      <family val="2"/>
    </font>
    <font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2"/>
      <color indexed="10"/>
      <name val="Arial"/>
      <family val="2"/>
    </font>
    <font>
      <sz val="14"/>
      <name val="Trebuchet MS"/>
      <family val="2"/>
    </font>
    <font>
      <sz val="14"/>
      <name val="Arial"/>
      <family val="2"/>
    </font>
    <font>
      <b/>
      <sz val="14"/>
      <name val="Trebuchet MS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"/>
      <name val="Trebuchet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Trebuchet MS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4"/>
      <color theme="1"/>
      <name val="Trebuchet MS"/>
      <family val="2"/>
    </font>
    <font>
      <sz val="14"/>
      <color theme="1"/>
      <name val="Arial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u/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7"/>
      <name val="Trebuchet MS"/>
      <family val="2"/>
    </font>
    <font>
      <sz val="7"/>
      <name val="Arial"/>
      <family val="2"/>
    </font>
    <font>
      <b/>
      <sz val="8"/>
      <color indexed="12"/>
      <name val="Trebuchet MS"/>
      <family val="2"/>
    </font>
    <font>
      <b/>
      <sz val="8"/>
      <color rgb="FF0000FF"/>
      <name val="Trebuchet MS"/>
      <family val="2"/>
    </font>
    <font>
      <sz val="8"/>
      <color indexed="10"/>
      <name val="Trebuchet MS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22"/>
      </patternFill>
    </fill>
    <fill>
      <patternFill patternType="gray125">
        <fgColor indexed="22"/>
        <bgColor indexed="51"/>
      </patternFill>
    </fill>
    <fill>
      <patternFill patternType="lightTrellis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22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lightTrellis">
        <fgColor indexed="22"/>
        <bgColor theme="2" tint="-9.9978637043366805E-2"/>
      </patternFill>
    </fill>
    <fill>
      <patternFill patternType="gray125">
        <fgColor indexed="22"/>
        <bgColor theme="2" tint="-9.9978637043366805E-2"/>
      </patternFill>
    </fill>
    <fill>
      <patternFill patternType="gray125">
        <bgColor theme="2" tint="-9.9978637043366805E-2"/>
      </patternFill>
    </fill>
    <fill>
      <patternFill patternType="gray125">
        <bgColor theme="2" tint="-0.249977111117893"/>
      </patternFill>
    </fill>
    <fill>
      <patternFill patternType="solid">
        <fgColor theme="2" tint="-0.249977111117893"/>
        <bgColor indexed="64"/>
      </patternFill>
    </fill>
    <fill>
      <patternFill patternType="gray125">
        <fgColor indexed="22"/>
        <bgColor theme="2" tint="-0.249977111117893"/>
      </patternFill>
    </fill>
    <fill>
      <patternFill patternType="solid">
        <fgColor rgb="FF92D050"/>
        <bgColor indexed="64"/>
      </patternFill>
    </fill>
    <fill>
      <patternFill patternType="lightTrellis">
        <fgColor indexed="22"/>
        <bgColor theme="0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2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49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0" fillId="0" borderId="0" xfId="0" applyFill="1"/>
    <xf numFmtId="49" fontId="6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center" wrapText="1"/>
    </xf>
    <xf numFmtId="49" fontId="10" fillId="2" borderId="14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165" fontId="10" fillId="2" borderId="9" xfId="1" applyFont="1" applyFill="1" applyBorder="1"/>
    <xf numFmtId="0" fontId="4" fillId="2" borderId="0" xfId="0" applyFont="1" applyFill="1" applyAlignment="1">
      <alignment horizontal="center"/>
    </xf>
    <xf numFmtId="49" fontId="9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49" fontId="2" fillId="2" borderId="18" xfId="0" applyNumberFormat="1" applyFont="1" applyFill="1" applyBorder="1" applyAlignment="1">
      <alignment horizontal="left"/>
    </xf>
    <xf numFmtId="164" fontId="12" fillId="2" borderId="5" xfId="1" applyNumberFormat="1" applyFont="1" applyFill="1" applyBorder="1" applyAlignment="1">
      <alignment horizontal="right"/>
    </xf>
    <xf numFmtId="164" fontId="12" fillId="2" borderId="2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49" fontId="10" fillId="2" borderId="24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center"/>
    </xf>
    <xf numFmtId="164" fontId="12" fillId="4" borderId="35" xfId="1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12" fillId="5" borderId="35" xfId="0" applyFont="1" applyFill="1" applyBorder="1" applyAlignment="1">
      <alignment vertical="center" wrapText="1"/>
    </xf>
    <xf numFmtId="0" fontId="12" fillId="5" borderId="22" xfId="0" applyFont="1" applyFill="1" applyBorder="1" applyAlignment="1">
      <alignment vertical="center" wrapText="1"/>
    </xf>
    <xf numFmtId="49" fontId="12" fillId="2" borderId="5" xfId="0" applyNumberFormat="1" applyFont="1" applyFill="1" applyBorder="1" applyAlignment="1">
      <alignment horizontal="center"/>
    </xf>
    <xf numFmtId="0" fontId="12" fillId="2" borderId="31" xfId="0" applyFont="1" applyFill="1" applyBorder="1" applyAlignment="1">
      <alignment horizontal="left"/>
    </xf>
    <xf numFmtId="0" fontId="14" fillId="4" borderId="36" xfId="0" applyFont="1" applyFill="1" applyBorder="1"/>
    <xf numFmtId="49" fontId="10" fillId="4" borderId="37" xfId="0" applyNumberFormat="1" applyFont="1" applyFill="1" applyBorder="1" applyAlignment="1">
      <alignment horizontal="center"/>
    </xf>
    <xf numFmtId="49" fontId="10" fillId="4" borderId="38" xfId="0" applyNumberFormat="1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0" fontId="12" fillId="2" borderId="6" xfId="0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center"/>
    </xf>
    <xf numFmtId="165" fontId="12" fillId="4" borderId="35" xfId="1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3" fillId="2" borderId="0" xfId="0" applyNumberFormat="1" applyFont="1" applyFill="1"/>
    <xf numFmtId="164" fontId="0" fillId="2" borderId="0" xfId="0" applyNumberFormat="1" applyFill="1"/>
    <xf numFmtId="0" fontId="18" fillId="0" borderId="0" xfId="0" applyFont="1" applyAlignment="1">
      <alignment horizontal="center"/>
    </xf>
    <xf numFmtId="0" fontId="11" fillId="4" borderId="33" xfId="0" applyFont="1" applyFill="1" applyBorder="1" applyAlignment="1">
      <alignment horizontal="center"/>
    </xf>
    <xf numFmtId="164" fontId="11" fillId="4" borderId="30" xfId="0" applyNumberFormat="1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164" fontId="12" fillId="7" borderId="5" xfId="1" applyNumberFormat="1" applyFont="1" applyFill="1" applyBorder="1" applyAlignment="1">
      <alignment horizontal="right"/>
    </xf>
    <xf numFmtId="164" fontId="12" fillId="7" borderId="2" xfId="1" applyNumberFormat="1" applyFont="1" applyFill="1" applyBorder="1" applyAlignment="1">
      <alignment horizontal="right"/>
    </xf>
    <xf numFmtId="0" fontId="12" fillId="2" borderId="26" xfId="0" applyFont="1" applyFill="1" applyBorder="1" applyAlignment="1">
      <alignment horizontal="center"/>
    </xf>
    <xf numFmtId="49" fontId="12" fillId="2" borderId="27" xfId="0" applyNumberFormat="1" applyFont="1" applyFill="1" applyBorder="1" applyAlignment="1">
      <alignment horizontal="center"/>
    </xf>
    <xf numFmtId="164" fontId="13" fillId="4" borderId="3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49" fontId="12" fillId="2" borderId="51" xfId="0" applyNumberFormat="1" applyFont="1" applyFill="1" applyBorder="1" applyAlignment="1">
      <alignment horizontal="center"/>
    </xf>
    <xf numFmtId="49" fontId="10" fillId="4" borderId="52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" fillId="2" borderId="53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53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164" fontId="12" fillId="7" borderId="12" xfId="1" applyNumberFormat="1" applyFont="1" applyFill="1" applyBorder="1" applyAlignment="1">
      <alignment horizontal="right"/>
    </xf>
    <xf numFmtId="164" fontId="12" fillId="7" borderId="9" xfId="1" applyNumberFormat="1" applyFont="1" applyFill="1" applyBorder="1" applyAlignment="1">
      <alignment horizontal="right"/>
    </xf>
    <xf numFmtId="164" fontId="13" fillId="4" borderId="4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166" fontId="12" fillId="2" borderId="0" xfId="1" applyNumberFormat="1" applyFont="1" applyFill="1" applyBorder="1" applyAlignment="1">
      <alignment horizontal="right"/>
    </xf>
    <xf numFmtId="164" fontId="19" fillId="2" borderId="0" xfId="1" applyNumberFormat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164" fontId="19" fillId="7" borderId="0" xfId="1" applyNumberFormat="1" applyFont="1" applyFill="1" applyBorder="1" applyAlignment="1">
      <alignment horizontal="right"/>
    </xf>
    <xf numFmtId="164" fontId="12" fillId="7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/>
    <xf numFmtId="166" fontId="24" fillId="7" borderId="0" xfId="0" applyNumberFormat="1" applyFont="1" applyFill="1" applyBorder="1"/>
    <xf numFmtId="166" fontId="0" fillId="0" borderId="0" xfId="0" applyNumberFormat="1"/>
    <xf numFmtId="0" fontId="1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left"/>
    </xf>
    <xf numFmtId="0" fontId="1" fillId="7" borderId="24" xfId="0" applyFont="1" applyFill="1" applyBorder="1" applyAlignment="1">
      <alignment horizontal="left"/>
    </xf>
    <xf numFmtId="0" fontId="12" fillId="7" borderId="24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164" fontId="12" fillId="2" borderId="49" xfId="1" applyNumberFormat="1" applyFont="1" applyFill="1" applyBorder="1" applyAlignment="1">
      <alignment horizontal="right"/>
    </xf>
    <xf numFmtId="0" fontId="3" fillId="2" borderId="0" xfId="0" applyFont="1" applyFill="1"/>
    <xf numFmtId="164" fontId="19" fillId="2" borderId="0" xfId="1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49" fontId="12" fillId="7" borderId="7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1" fillId="2" borderId="2" xfId="1" applyNumberFormat="1" applyFont="1" applyFill="1" applyBorder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center"/>
    </xf>
    <xf numFmtId="167" fontId="0" fillId="0" borderId="0" xfId="0" applyNumberFormat="1"/>
    <xf numFmtId="0" fontId="18" fillId="0" borderId="0" xfId="0" applyFont="1" applyAlignment="1">
      <alignment horizontal="center"/>
    </xf>
    <xf numFmtId="166" fontId="2" fillId="2" borderId="0" xfId="0" applyNumberFormat="1" applyFont="1" applyFill="1"/>
    <xf numFmtId="44" fontId="0" fillId="0" borderId="0" xfId="0" applyNumberFormat="1"/>
    <xf numFmtId="168" fontId="0" fillId="0" borderId="0" xfId="0" applyNumberFormat="1"/>
    <xf numFmtId="44" fontId="2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166" fontId="0" fillId="0" borderId="0" xfId="0" applyNumberFormat="1" applyAlignment="1">
      <alignment horizontal="right"/>
    </xf>
    <xf numFmtId="44" fontId="1" fillId="0" borderId="0" xfId="0" applyNumberFormat="1" applyFont="1"/>
    <xf numFmtId="44" fontId="1" fillId="0" borderId="2" xfId="0" applyNumberFormat="1" applyFont="1" applyBorder="1" applyAlignment="1">
      <alignment horizontal="left"/>
    </xf>
    <xf numFmtId="0" fontId="15" fillId="7" borderId="55" xfId="0" applyFont="1" applyFill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/>
    <xf numFmtId="0" fontId="18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/>
    </xf>
    <xf numFmtId="44" fontId="1" fillId="0" borderId="2" xfId="0" applyNumberFormat="1" applyFont="1" applyBorder="1"/>
    <xf numFmtId="49" fontId="1" fillId="2" borderId="0" xfId="0" applyNumberFormat="1" applyFont="1" applyFill="1" applyBorder="1" applyAlignment="1">
      <alignment wrapText="1"/>
    </xf>
    <xf numFmtId="44" fontId="1" fillId="7" borderId="2" xfId="0" applyNumberFormat="1" applyFont="1" applyFill="1" applyBorder="1" applyAlignment="1">
      <alignment horizontal="left"/>
    </xf>
    <xf numFmtId="44" fontId="1" fillId="7" borderId="12" xfId="0" applyNumberFormat="1" applyFont="1" applyFill="1" applyBorder="1"/>
    <xf numFmtId="44" fontId="1" fillId="7" borderId="5" xfId="0" applyNumberFormat="1" applyFont="1" applyFill="1" applyBorder="1"/>
    <xf numFmtId="44" fontId="1" fillId="7" borderId="2" xfId="0" applyNumberFormat="1" applyFont="1" applyFill="1" applyBorder="1"/>
    <xf numFmtId="49" fontId="19" fillId="2" borderId="5" xfId="0" applyNumberFormat="1" applyFont="1" applyFill="1" applyBorder="1" applyAlignment="1">
      <alignment horizontal="center"/>
    </xf>
    <xf numFmtId="49" fontId="19" fillId="2" borderId="9" xfId="0" applyNumberFormat="1" applyFont="1" applyFill="1" applyBorder="1" applyAlignment="1">
      <alignment horizontal="center"/>
    </xf>
    <xf numFmtId="167" fontId="27" fillId="0" borderId="27" xfId="0" applyNumberFormat="1" applyFont="1" applyBorder="1"/>
    <xf numFmtId="167" fontId="27" fillId="0" borderId="7" xfId="0" applyNumberFormat="1" applyFont="1" applyBorder="1"/>
    <xf numFmtId="0" fontId="17" fillId="9" borderId="42" xfId="0" applyFont="1" applyFill="1" applyBorder="1" applyAlignment="1"/>
    <xf numFmtId="0" fontId="20" fillId="9" borderId="42" xfId="0" applyFont="1" applyFill="1" applyBorder="1" applyAlignment="1"/>
    <xf numFmtId="0" fontId="4" fillId="11" borderId="35" xfId="0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 vertical="center" wrapText="1"/>
    </xf>
    <xf numFmtId="0" fontId="4" fillId="11" borderId="34" xfId="0" applyFont="1" applyFill="1" applyBorder="1" applyAlignment="1" applyProtection="1">
      <alignment horizontal="center" vertical="center" wrapText="1"/>
      <protection locked="0" hidden="1"/>
    </xf>
    <xf numFmtId="0" fontId="4" fillId="11" borderId="25" xfId="0" applyFont="1" applyFill="1" applyBorder="1" applyAlignment="1">
      <alignment horizontal="center" vertical="center" textRotation="90" wrapText="1"/>
    </xf>
    <xf numFmtId="0" fontId="4" fillId="11" borderId="10" xfId="0" applyFont="1" applyFill="1" applyBorder="1" applyAlignment="1">
      <alignment horizontal="center" vertical="center" textRotation="90" wrapText="1"/>
    </xf>
    <xf numFmtId="0" fontId="4" fillId="11" borderId="11" xfId="0" applyFont="1" applyFill="1" applyBorder="1" applyAlignment="1">
      <alignment horizontal="center" vertical="center" textRotation="90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  <protection locked="0" hidden="1"/>
    </xf>
    <xf numFmtId="0" fontId="17" fillId="9" borderId="42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 vertical="center" textRotation="90" wrapText="1"/>
    </xf>
    <xf numFmtId="0" fontId="4" fillId="11" borderId="43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textRotation="90" wrapText="1"/>
    </xf>
    <xf numFmtId="0" fontId="4" fillId="11" borderId="40" xfId="0" applyFont="1" applyFill="1" applyBorder="1" applyAlignment="1">
      <alignment horizontal="center" vertical="center" textRotation="90" wrapText="1"/>
    </xf>
    <xf numFmtId="0" fontId="4" fillId="11" borderId="41" xfId="0" applyFont="1" applyFill="1" applyBorder="1" applyAlignment="1">
      <alignment horizontal="center" vertical="center" textRotation="90" wrapText="1"/>
    </xf>
    <xf numFmtId="0" fontId="4" fillId="11" borderId="3" xfId="0" applyFont="1" applyFill="1" applyBorder="1" applyAlignment="1">
      <alignment horizontal="center" vertical="center" textRotation="90" wrapText="1"/>
    </xf>
    <xf numFmtId="0" fontId="4" fillId="11" borderId="44" xfId="0" applyFont="1" applyFill="1" applyBorder="1" applyAlignment="1">
      <alignment horizontal="center" vertical="center" wrapText="1"/>
    </xf>
    <xf numFmtId="0" fontId="2" fillId="9" borderId="0" xfId="0" applyFont="1" applyFill="1"/>
    <xf numFmtId="0" fontId="2" fillId="9" borderId="0" xfId="0" applyFont="1" applyFill="1" applyAlignment="1">
      <alignment horizontal="center"/>
    </xf>
    <xf numFmtId="49" fontId="1" fillId="9" borderId="5" xfId="0" applyNumberFormat="1" applyFont="1" applyFill="1" applyBorder="1" applyAlignment="1">
      <alignment horizontal="center"/>
    </xf>
    <xf numFmtId="0" fontId="1" fillId="9" borderId="24" xfId="0" applyFont="1" applyFill="1" applyBorder="1" applyAlignment="1">
      <alignment horizontal="left"/>
    </xf>
    <xf numFmtId="0" fontId="1" fillId="9" borderId="17" xfId="0" applyFont="1" applyFill="1" applyBorder="1" applyAlignment="1">
      <alignment horizontal="left"/>
    </xf>
    <xf numFmtId="49" fontId="10" fillId="9" borderId="14" xfId="0" applyNumberFormat="1" applyFont="1" applyFill="1" applyBorder="1" applyAlignment="1">
      <alignment horizontal="center"/>
    </xf>
    <xf numFmtId="49" fontId="10" fillId="9" borderId="15" xfId="0" applyNumberFormat="1" applyFont="1" applyFill="1" applyBorder="1" applyAlignment="1">
      <alignment horizontal="center"/>
    </xf>
    <xf numFmtId="49" fontId="10" fillId="9" borderId="16" xfId="0" applyNumberFormat="1" applyFont="1" applyFill="1" applyBorder="1" applyAlignment="1">
      <alignment horizontal="center"/>
    </xf>
    <xf numFmtId="49" fontId="10" fillId="9" borderId="24" xfId="0" applyNumberFormat="1" applyFont="1" applyFill="1" applyBorder="1" applyAlignment="1">
      <alignment horizontal="center"/>
    </xf>
    <xf numFmtId="49" fontId="10" fillId="9" borderId="28" xfId="0" applyNumberFormat="1" applyFont="1" applyFill="1" applyBorder="1" applyAlignment="1">
      <alignment horizontal="center"/>
    </xf>
    <xf numFmtId="165" fontId="10" fillId="9" borderId="9" xfId="1" applyFont="1" applyFill="1" applyBorder="1"/>
    <xf numFmtId="49" fontId="10" fillId="11" borderId="37" xfId="0" applyNumberFormat="1" applyFont="1" applyFill="1" applyBorder="1" applyAlignment="1">
      <alignment horizontal="center"/>
    </xf>
    <xf numFmtId="49" fontId="10" fillId="11" borderId="38" xfId="0" applyNumberFormat="1" applyFont="1" applyFill="1" applyBorder="1" applyAlignment="1">
      <alignment horizontal="center"/>
    </xf>
    <xf numFmtId="0" fontId="11" fillId="11" borderId="33" xfId="0" applyFont="1" applyFill="1" applyBorder="1" applyAlignment="1">
      <alignment horizontal="center"/>
    </xf>
    <xf numFmtId="164" fontId="11" fillId="11" borderId="30" xfId="0" applyNumberFormat="1" applyFont="1" applyFill="1" applyBorder="1" applyAlignment="1">
      <alignment horizontal="center"/>
    </xf>
    <xf numFmtId="0" fontId="3" fillId="9" borderId="0" xfId="0" applyFont="1" applyFill="1"/>
    <xf numFmtId="0" fontId="4" fillId="11" borderId="45" xfId="0" applyFont="1" applyFill="1" applyBorder="1" applyAlignment="1">
      <alignment horizontal="center" vertical="center" textRotation="90" wrapText="1"/>
    </xf>
    <xf numFmtId="0" fontId="4" fillId="11" borderId="46" xfId="0" applyFont="1" applyFill="1" applyBorder="1" applyAlignment="1">
      <alignment horizontal="center" vertical="center" textRotation="90" wrapText="1"/>
    </xf>
    <xf numFmtId="0" fontId="4" fillId="11" borderId="47" xfId="0" applyFont="1" applyFill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/>
    </xf>
    <xf numFmtId="49" fontId="1" fillId="9" borderId="7" xfId="0" applyNumberFormat="1" applyFont="1" applyFill="1" applyBorder="1" applyAlignment="1">
      <alignment horizontal="center"/>
    </xf>
    <xf numFmtId="164" fontId="1" fillId="9" borderId="5" xfId="1" applyNumberFormat="1" applyFont="1" applyFill="1" applyBorder="1" applyAlignment="1">
      <alignment horizontal="right"/>
    </xf>
    <xf numFmtId="0" fontId="1" fillId="9" borderId="2" xfId="0" applyFont="1" applyFill="1" applyBorder="1" applyAlignment="1">
      <alignment horizontal="center" vertical="center" wrapText="1"/>
    </xf>
    <xf numFmtId="164" fontId="1" fillId="9" borderId="2" xfId="1" applyNumberFormat="1" applyFont="1" applyFill="1" applyBorder="1" applyAlignment="1">
      <alignment horizontal="right"/>
    </xf>
    <xf numFmtId="0" fontId="10" fillId="11" borderId="36" xfId="0" applyFont="1" applyFill="1" applyBorder="1"/>
    <xf numFmtId="0" fontId="11" fillId="7" borderId="25" xfId="0" applyFont="1" applyFill="1" applyBorder="1" applyAlignment="1">
      <alignment horizontal="center"/>
    </xf>
    <xf numFmtId="49" fontId="11" fillId="7" borderId="10" xfId="0" applyNumberFormat="1" applyFont="1" applyFill="1" applyBorder="1" applyAlignment="1">
      <alignment horizontal="center"/>
    </xf>
    <xf numFmtId="49" fontId="11" fillId="7" borderId="11" xfId="0" applyNumberFormat="1" applyFont="1" applyFill="1" applyBorder="1" applyAlignment="1">
      <alignment horizontal="center"/>
    </xf>
    <xf numFmtId="0" fontId="11" fillId="7" borderId="23" xfId="0" applyFont="1" applyFill="1" applyBorder="1" applyAlignment="1">
      <alignment horizontal="left"/>
    </xf>
    <xf numFmtId="165" fontId="11" fillId="7" borderId="12" xfId="1" applyFont="1" applyFill="1" applyBorder="1" applyAlignment="1">
      <alignment horizontal="center"/>
    </xf>
    <xf numFmtId="0" fontId="0" fillId="7" borderId="0" xfId="0" applyFill="1"/>
    <xf numFmtId="0" fontId="11" fillId="7" borderId="6" xfId="0" applyFont="1" applyFill="1" applyBorder="1" applyAlignment="1">
      <alignment horizontal="center"/>
    </xf>
    <xf numFmtId="49" fontId="11" fillId="7" borderId="7" xfId="0" applyNumberFormat="1" applyFont="1" applyFill="1" applyBorder="1" applyAlignment="1">
      <alignment horizontal="center"/>
    </xf>
    <xf numFmtId="49" fontId="11" fillId="7" borderId="8" xfId="0" applyNumberFormat="1" applyFont="1" applyFill="1" applyBorder="1" applyAlignment="1">
      <alignment horizontal="center"/>
    </xf>
    <xf numFmtId="0" fontId="11" fillId="7" borderId="31" xfId="0" applyFont="1" applyFill="1" applyBorder="1" applyAlignment="1">
      <alignment horizontal="left"/>
    </xf>
    <xf numFmtId="165" fontId="11" fillId="7" borderId="5" xfId="1" applyFont="1" applyFill="1" applyBorder="1" applyAlignment="1">
      <alignment horizontal="center"/>
    </xf>
    <xf numFmtId="165" fontId="11" fillId="7" borderId="2" xfId="1" applyFont="1" applyFill="1" applyBorder="1" applyAlignment="1">
      <alignment horizontal="center"/>
    </xf>
    <xf numFmtId="0" fontId="11" fillId="7" borderId="17" xfId="0" applyFont="1" applyFill="1" applyBorder="1" applyAlignment="1">
      <alignment horizontal="left"/>
    </xf>
    <xf numFmtId="0" fontId="10" fillId="8" borderId="36" xfId="0" applyFont="1" applyFill="1" applyBorder="1"/>
    <xf numFmtId="49" fontId="10" fillId="8" borderId="37" xfId="0" applyNumberFormat="1" applyFont="1" applyFill="1" applyBorder="1" applyAlignment="1">
      <alignment horizontal="center"/>
    </xf>
    <xf numFmtId="49" fontId="10" fillId="8" borderId="38" xfId="0" applyNumberFormat="1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164" fontId="13" fillId="8" borderId="30" xfId="0" applyNumberFormat="1" applyFont="1" applyFill="1" applyBorder="1" applyAlignment="1">
      <alignment horizontal="center"/>
    </xf>
    <xf numFmtId="0" fontId="14" fillId="8" borderId="36" xfId="0" applyFont="1" applyFill="1" applyBorder="1"/>
    <xf numFmtId="0" fontId="11" fillId="8" borderId="33" xfId="0" applyFont="1" applyFill="1" applyBorder="1" applyAlignment="1">
      <alignment horizontal="center"/>
    </xf>
    <xf numFmtId="164" fontId="11" fillId="8" borderId="30" xfId="0" applyNumberFormat="1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4" fillId="9" borderId="0" xfId="0" applyFont="1" applyFill="1" applyAlignment="1">
      <alignment horizontal="right"/>
    </xf>
    <xf numFmtId="0" fontId="1" fillId="9" borderId="0" xfId="0" applyFont="1" applyFill="1"/>
    <xf numFmtId="164" fontId="2" fillId="2" borderId="0" xfId="0" applyNumberFormat="1" applyFont="1" applyFill="1"/>
    <xf numFmtId="49" fontId="9" fillId="2" borderId="0" xfId="0" applyNumberFormat="1" applyFont="1" applyFill="1" applyBorder="1" applyAlignment="1"/>
    <xf numFmtId="49" fontId="2" fillId="2" borderId="0" xfId="0" applyNumberFormat="1" applyFont="1" applyFill="1" applyBorder="1" applyAlignment="1"/>
    <xf numFmtId="0" fontId="2" fillId="2" borderId="0" xfId="0" applyFont="1" applyFill="1" applyAlignment="1"/>
    <xf numFmtId="49" fontId="1" fillId="2" borderId="51" xfId="0" applyNumberFormat="1" applyFont="1" applyFill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49" fontId="1" fillId="7" borderId="0" xfId="0" applyNumberFormat="1" applyFont="1" applyFill="1" applyBorder="1" applyAlignment="1">
      <alignment wrapText="1"/>
    </xf>
    <xf numFmtId="44" fontId="1" fillId="7" borderId="0" xfId="0" applyNumberFormat="1" applyFont="1" applyFill="1" applyBorder="1" applyAlignment="1">
      <alignment horizontal="left"/>
    </xf>
    <xf numFmtId="167" fontId="27" fillId="0" borderId="15" xfId="0" applyNumberFormat="1" applyFont="1" applyBorder="1"/>
    <xf numFmtId="49" fontId="19" fillId="2" borderId="26" xfId="0" applyNumberFormat="1" applyFont="1" applyFill="1" applyBorder="1" applyAlignment="1">
      <alignment horizontal="center"/>
    </xf>
    <xf numFmtId="165" fontId="19" fillId="4" borderId="38" xfId="1" applyFont="1" applyFill="1" applyBorder="1" applyAlignment="1">
      <alignment vertical="center" wrapText="1"/>
    </xf>
    <xf numFmtId="165" fontId="26" fillId="7" borderId="46" xfId="1" applyFont="1" applyFill="1" applyBorder="1" applyAlignment="1">
      <alignment horizontal="center"/>
    </xf>
    <xf numFmtId="44" fontId="1" fillId="0" borderId="7" xfId="0" applyNumberFormat="1" applyFont="1" applyBorder="1"/>
    <xf numFmtId="0" fontId="18" fillId="0" borderId="0" xfId="0" applyFont="1" applyAlignment="1">
      <alignment horizontal="center"/>
    </xf>
    <xf numFmtId="0" fontId="3" fillId="11" borderId="35" xfId="0" applyFont="1" applyFill="1" applyBorder="1" applyAlignment="1">
      <alignment horizontal="center"/>
    </xf>
    <xf numFmtId="168" fontId="0" fillId="0" borderId="0" xfId="0" applyNumberFormat="1" applyAlignment="1"/>
    <xf numFmtId="0" fontId="18" fillId="0" borderId="0" xfId="0" applyFont="1" applyAlignment="1">
      <alignment horizontal="center"/>
    </xf>
    <xf numFmtId="0" fontId="30" fillId="9" borderId="0" xfId="0" applyFont="1" applyFill="1"/>
    <xf numFmtId="0" fontId="30" fillId="9" borderId="0" xfId="0" applyFont="1" applyFill="1" applyAlignment="1">
      <alignment horizontal="center"/>
    </xf>
    <xf numFmtId="0" fontId="31" fillId="9" borderId="0" xfId="0" applyFont="1" applyFill="1"/>
    <xf numFmtId="0" fontId="33" fillId="11" borderId="34" xfId="0" applyFont="1" applyFill="1" applyBorder="1" applyAlignment="1">
      <alignment horizontal="center" vertical="center" wrapText="1"/>
    </xf>
    <xf numFmtId="0" fontId="33" fillId="11" borderId="34" xfId="0" applyFont="1" applyFill="1" applyBorder="1" applyAlignment="1" applyProtection="1">
      <alignment horizontal="center" vertical="center" wrapText="1"/>
      <protection locked="0" hidden="1"/>
    </xf>
    <xf numFmtId="0" fontId="33" fillId="11" borderId="45" xfId="0" applyFont="1" applyFill="1" applyBorder="1" applyAlignment="1">
      <alignment horizontal="center" vertical="center" textRotation="90" wrapText="1"/>
    </xf>
    <xf numFmtId="0" fontId="33" fillId="11" borderId="46" xfId="0" applyFont="1" applyFill="1" applyBorder="1" applyAlignment="1">
      <alignment horizontal="center" vertical="center" textRotation="90" wrapText="1"/>
    </xf>
    <xf numFmtId="0" fontId="33" fillId="11" borderId="47" xfId="0" applyFont="1" applyFill="1" applyBorder="1" applyAlignment="1">
      <alignment horizontal="center" vertical="center" textRotation="90" wrapText="1"/>
    </xf>
    <xf numFmtId="0" fontId="33" fillId="11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 applyProtection="1">
      <alignment horizontal="center" vertical="center" wrapText="1"/>
      <protection locked="0" hidden="1"/>
    </xf>
    <xf numFmtId="0" fontId="33" fillId="15" borderId="34" xfId="0" applyFont="1" applyFill="1" applyBorder="1" applyAlignment="1">
      <alignment horizontal="center" vertical="center" wrapText="1"/>
    </xf>
    <xf numFmtId="0" fontId="33" fillId="15" borderId="34" xfId="0" applyFont="1" applyFill="1" applyBorder="1" applyAlignment="1" applyProtection="1">
      <alignment horizontal="center" vertical="center" wrapText="1"/>
      <protection locked="0" hidden="1"/>
    </xf>
    <xf numFmtId="0" fontId="33" fillId="15" borderId="45" xfId="0" applyFont="1" applyFill="1" applyBorder="1" applyAlignment="1">
      <alignment horizontal="center" vertical="center" textRotation="90" wrapText="1"/>
    </xf>
    <xf numFmtId="0" fontId="33" fillId="15" borderId="46" xfId="0" applyFont="1" applyFill="1" applyBorder="1" applyAlignment="1">
      <alignment horizontal="center" vertical="center" textRotation="90" wrapText="1"/>
    </xf>
    <xf numFmtId="0" fontId="33" fillId="15" borderId="47" xfId="0" applyFont="1" applyFill="1" applyBorder="1" applyAlignment="1">
      <alignment horizontal="center" vertical="center" textRotation="90" wrapText="1"/>
    </xf>
    <xf numFmtId="0" fontId="33" fillId="15" borderId="3" xfId="0" applyFont="1" applyFill="1" applyBorder="1" applyAlignment="1">
      <alignment horizontal="center" vertical="center" wrapText="1"/>
    </xf>
    <xf numFmtId="0" fontId="33" fillId="15" borderId="3" xfId="0" applyFont="1" applyFill="1" applyBorder="1" applyAlignment="1" applyProtection="1">
      <alignment horizontal="center" vertical="center" wrapText="1"/>
      <protection locked="0" hidden="1"/>
    </xf>
    <xf numFmtId="0" fontId="30" fillId="14" borderId="0" xfId="0" applyFont="1" applyFill="1"/>
    <xf numFmtId="0" fontId="30" fillId="14" borderId="0" xfId="0" applyFont="1" applyFill="1" applyAlignment="1">
      <alignment horizontal="center"/>
    </xf>
    <xf numFmtId="0" fontId="34" fillId="14" borderId="0" xfId="0" applyFont="1" applyFill="1" applyAlignment="1">
      <alignment horizontal="center"/>
    </xf>
    <xf numFmtId="0" fontId="33" fillId="14" borderId="0" xfId="0" applyFont="1" applyFill="1" applyAlignment="1">
      <alignment horizontal="right"/>
    </xf>
    <xf numFmtId="0" fontId="31" fillId="14" borderId="0" xfId="0" applyFont="1" applyFill="1"/>
    <xf numFmtId="0" fontId="35" fillId="15" borderId="36" xfId="0" applyFont="1" applyFill="1" applyBorder="1"/>
    <xf numFmtId="49" fontId="35" fillId="15" borderId="37" xfId="0" applyNumberFormat="1" applyFont="1" applyFill="1" applyBorder="1" applyAlignment="1">
      <alignment horizontal="center"/>
    </xf>
    <xf numFmtId="49" fontId="35" fillId="15" borderId="38" xfId="0" applyNumberFormat="1" applyFont="1" applyFill="1" applyBorder="1" applyAlignment="1">
      <alignment horizontal="center"/>
    </xf>
    <xf numFmtId="0" fontId="36" fillId="15" borderId="33" xfId="0" applyFont="1" applyFill="1" applyBorder="1" applyAlignment="1">
      <alignment horizontal="center"/>
    </xf>
    <xf numFmtId="164" fontId="36" fillId="15" borderId="30" xfId="0" applyNumberFormat="1" applyFont="1" applyFill="1" applyBorder="1" applyAlignment="1">
      <alignment horizontal="center"/>
    </xf>
    <xf numFmtId="49" fontId="30" fillId="7" borderId="0" xfId="0" applyNumberFormat="1" applyFont="1" applyFill="1" applyAlignment="1">
      <alignment horizontal="center"/>
    </xf>
    <xf numFmtId="0" fontId="30" fillId="7" borderId="0" xfId="0" applyFont="1" applyFill="1"/>
    <xf numFmtId="0" fontId="31" fillId="7" borderId="0" xfId="0" applyFont="1" applyFill="1"/>
    <xf numFmtId="4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3" fillId="11" borderId="29" xfId="0" applyFont="1" applyFill="1" applyBorder="1" applyAlignment="1">
      <alignment horizontal="center" vertical="center" textRotation="90" wrapText="1"/>
    </xf>
    <xf numFmtId="0" fontId="3" fillId="11" borderId="1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left"/>
    </xf>
    <xf numFmtId="165" fontId="1" fillId="2" borderId="5" xfId="1" applyFont="1" applyFill="1" applyBorder="1" applyAlignment="1">
      <alignment horizontal="center"/>
    </xf>
    <xf numFmtId="165" fontId="1" fillId="2" borderId="32" xfId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5" fontId="1" fillId="2" borderId="1" xfId="1" applyFont="1" applyFill="1" applyBorder="1" applyAlignment="1">
      <alignment horizontal="center"/>
    </xf>
    <xf numFmtId="165" fontId="1" fillId="2" borderId="18" xfId="1" applyFont="1" applyFill="1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165" fontId="1" fillId="2" borderId="27" xfId="1" applyFont="1" applyFill="1" applyBorder="1" applyAlignment="1">
      <alignment horizontal="center"/>
    </xf>
    <xf numFmtId="0" fontId="1" fillId="5" borderId="36" xfId="0" applyFont="1" applyFill="1" applyBorder="1" applyAlignment="1">
      <alignment vertical="center" wrapText="1"/>
    </xf>
    <xf numFmtId="0" fontId="1" fillId="5" borderId="37" xfId="0" applyFont="1" applyFill="1" applyBorder="1" applyAlignment="1">
      <alignment vertical="center" wrapText="1"/>
    </xf>
    <xf numFmtId="165" fontId="1" fillId="4" borderId="37" xfId="1" applyFont="1" applyFill="1" applyBorder="1" applyAlignment="1">
      <alignment vertical="center" wrapText="1"/>
    </xf>
    <xf numFmtId="0" fontId="5" fillId="2" borderId="0" xfId="0" applyFont="1" applyFill="1" applyBorder="1"/>
    <xf numFmtId="0" fontId="0" fillId="0" borderId="0" xfId="0" applyBorder="1"/>
    <xf numFmtId="168" fontId="0" fillId="0" borderId="0" xfId="0" applyNumberFormat="1" applyBorder="1"/>
    <xf numFmtId="44" fontId="0" fillId="0" borderId="0" xfId="0" applyNumberFormat="1" applyBorder="1"/>
    <xf numFmtId="49" fontId="6" fillId="2" borderId="7" xfId="0" applyNumberFormat="1" applyFont="1" applyFill="1" applyBorder="1" applyAlignment="1"/>
    <xf numFmtId="49" fontId="6" fillId="2" borderId="0" xfId="0" applyNumberFormat="1" applyFont="1" applyFill="1" applyBorder="1" applyAlignment="1">
      <alignment horizontal="center"/>
    </xf>
    <xf numFmtId="0" fontId="38" fillId="11" borderId="35" xfId="0" applyFont="1" applyFill="1" applyBorder="1" applyAlignment="1">
      <alignment vertical="center" wrapText="1"/>
    </xf>
    <xf numFmtId="0" fontId="38" fillId="11" borderId="35" xfId="0" applyFont="1" applyFill="1" applyBorder="1" applyAlignment="1">
      <alignment horizontal="center" vertical="center" wrapText="1"/>
    </xf>
    <xf numFmtId="0" fontId="38" fillId="11" borderId="20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1" borderId="22" xfId="0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left"/>
    </xf>
    <xf numFmtId="164" fontId="8" fillId="7" borderId="5" xfId="1" applyNumberFormat="1" applyFont="1" applyFill="1" applyBorder="1" applyAlignment="1">
      <alignment horizontal="right"/>
    </xf>
    <xf numFmtId="0" fontId="8" fillId="7" borderId="2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left"/>
    </xf>
    <xf numFmtId="164" fontId="8" fillId="7" borderId="2" xfId="1" applyNumberFormat="1" applyFont="1" applyFill="1" applyBorder="1" applyAlignment="1">
      <alignment horizontal="right"/>
    </xf>
    <xf numFmtId="0" fontId="8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/>
    </xf>
    <xf numFmtId="164" fontId="8" fillId="7" borderId="0" xfId="1" applyNumberFormat="1" applyFont="1" applyFill="1" applyBorder="1" applyAlignment="1">
      <alignment horizontal="right"/>
    </xf>
    <xf numFmtId="0" fontId="8" fillId="7" borderId="9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/>
    </xf>
    <xf numFmtId="49" fontId="39" fillId="2" borderId="7" xfId="0" applyNumberFormat="1" applyFont="1" applyFill="1" applyBorder="1" applyAlignment="1"/>
    <xf numFmtId="166" fontId="39" fillId="2" borderId="7" xfId="0" applyNumberFormat="1" applyFont="1" applyFill="1" applyBorder="1"/>
    <xf numFmtId="0" fontId="39" fillId="2" borderId="7" xfId="0" applyFont="1" applyFill="1" applyBorder="1"/>
    <xf numFmtId="0" fontId="42" fillId="2" borderId="7" xfId="0" applyFont="1" applyFill="1" applyBorder="1"/>
    <xf numFmtId="168" fontId="39" fillId="2" borderId="7" xfId="0" applyNumberFormat="1" applyFont="1" applyFill="1" applyBorder="1" applyAlignment="1"/>
    <xf numFmtId="44" fontId="43" fillId="7" borderId="7" xfId="0" applyNumberFormat="1" applyFont="1" applyFill="1" applyBorder="1"/>
    <xf numFmtId="44" fontId="39" fillId="2" borderId="7" xfId="0" applyNumberFormat="1" applyFont="1" applyFill="1" applyBorder="1"/>
    <xf numFmtId="44" fontId="42" fillId="2" borderId="7" xfId="0" applyNumberFormat="1" applyFont="1" applyFill="1" applyBorder="1"/>
    <xf numFmtId="49" fontId="39" fillId="2" borderId="7" xfId="0" applyNumberFormat="1" applyFont="1" applyFill="1" applyBorder="1" applyAlignment="1">
      <alignment horizontal="center"/>
    </xf>
    <xf numFmtId="0" fontId="38" fillId="3" borderId="7" xfId="0" applyFont="1" applyFill="1" applyBorder="1" applyAlignment="1">
      <alignment vertical="center" wrapText="1"/>
    </xf>
    <xf numFmtId="168" fontId="39" fillId="2" borderId="7" xfId="0" applyNumberFormat="1" applyFont="1" applyFill="1" applyBorder="1"/>
    <xf numFmtId="168" fontId="39" fillId="2" borderId="7" xfId="0" applyNumberFormat="1" applyFont="1" applyFill="1" applyBorder="1" applyAlignment="1">
      <alignment horizontal="center"/>
    </xf>
    <xf numFmtId="44" fontId="39" fillId="2" borderId="7" xfId="0" applyNumberFormat="1" applyFont="1" applyFill="1" applyBorder="1" applyAlignment="1">
      <alignment horizontal="center"/>
    </xf>
    <xf numFmtId="49" fontId="44" fillId="2" borderId="0" xfId="0" applyNumberFormat="1" applyFont="1" applyFill="1" applyBorder="1" applyAlignment="1">
      <alignment horizontal="center"/>
    </xf>
    <xf numFmtId="49" fontId="44" fillId="2" borderId="7" xfId="0" applyNumberFormat="1" applyFont="1" applyFill="1" applyBorder="1" applyAlignment="1"/>
    <xf numFmtId="44" fontId="44" fillId="2" borderId="7" xfId="0" applyNumberFormat="1" applyFont="1" applyFill="1" applyBorder="1" applyAlignment="1"/>
    <xf numFmtId="0" fontId="3" fillId="11" borderId="4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4" fillId="11" borderId="34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Font="1" applyAlignment="1">
      <alignment horizontal="center"/>
    </xf>
    <xf numFmtId="44" fontId="5" fillId="2" borderId="0" xfId="0" applyNumberFormat="1" applyFont="1" applyFill="1"/>
    <xf numFmtId="0" fontId="12" fillId="7" borderId="26" xfId="0" applyFont="1" applyFill="1" applyBorder="1" applyAlignment="1">
      <alignment horizontal="center"/>
    </xf>
    <xf numFmtId="49" fontId="12" fillId="7" borderId="27" xfId="0" applyNumberFormat="1" applyFont="1" applyFill="1" applyBorder="1" applyAlignment="1">
      <alignment horizontal="center"/>
    </xf>
    <xf numFmtId="49" fontId="12" fillId="7" borderId="51" xfId="0" applyNumberFormat="1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left"/>
    </xf>
    <xf numFmtId="0" fontId="12" fillId="7" borderId="28" xfId="0" applyFont="1" applyFill="1" applyBorder="1" applyAlignment="1">
      <alignment horizontal="left"/>
    </xf>
    <xf numFmtId="0" fontId="0" fillId="0" borderId="7" xfId="0" applyBorder="1"/>
    <xf numFmtId="44" fontId="0" fillId="0" borderId="7" xfId="0" applyNumberFormat="1" applyBorder="1"/>
    <xf numFmtId="0" fontId="0" fillId="0" borderId="0" xfId="0" applyAlignment="1">
      <alignment horizontal="center"/>
    </xf>
    <xf numFmtId="0" fontId="12" fillId="2" borderId="32" xfId="0" applyFont="1" applyFill="1" applyBorder="1" applyAlignment="1">
      <alignment horizontal="center"/>
    </xf>
    <xf numFmtId="164" fontId="0" fillId="0" borderId="0" xfId="0" applyNumberFormat="1"/>
    <xf numFmtId="49" fontId="1" fillId="2" borderId="0" xfId="0" applyNumberFormat="1" applyFont="1" applyFill="1" applyBorder="1" applyAlignment="1">
      <alignment horizontal="left" wrapText="1"/>
    </xf>
    <xf numFmtId="49" fontId="12" fillId="2" borderId="0" xfId="0" applyNumberFormat="1" applyFont="1" applyFill="1" applyBorder="1" applyAlignment="1">
      <alignment horizontal="left" wrapText="1"/>
    </xf>
    <xf numFmtId="0" fontId="12" fillId="16" borderId="3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4" fontId="13" fillId="4" borderId="62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44" fontId="1" fillId="7" borderId="7" xfId="0" applyNumberFormat="1" applyFont="1" applyFill="1" applyBorder="1" applyAlignment="1">
      <alignment horizontal="left"/>
    </xf>
    <xf numFmtId="44" fontId="1" fillId="7" borderId="62" xfId="0" applyNumberFormat="1" applyFont="1" applyFill="1" applyBorder="1" applyAlignment="1">
      <alignment horizontal="left"/>
    </xf>
    <xf numFmtId="0" fontId="12" fillId="2" borderId="15" xfId="0" applyFont="1" applyFill="1" applyBorder="1" applyAlignment="1">
      <alignment horizontal="center"/>
    </xf>
    <xf numFmtId="49" fontId="1" fillId="7" borderId="0" xfId="0" applyNumberFormat="1" applyFont="1" applyFill="1" applyBorder="1" applyAlignment="1">
      <alignment horizontal="center" wrapText="1"/>
    </xf>
    <xf numFmtId="44" fontId="1" fillId="7" borderId="23" xfId="0" applyNumberFormat="1" applyFont="1" applyFill="1" applyBorder="1"/>
    <xf numFmtId="0" fontId="15" fillId="7" borderId="63" xfId="0" applyFont="1" applyFill="1" applyBorder="1" applyAlignment="1"/>
    <xf numFmtId="0" fontId="15" fillId="7" borderId="60" xfId="0" applyFont="1" applyFill="1" applyBorder="1" applyAlignment="1"/>
    <xf numFmtId="0" fontId="15" fillId="7" borderId="7" xfId="0" applyFont="1" applyFill="1" applyBorder="1" applyAlignment="1"/>
    <xf numFmtId="44" fontId="19" fillId="2" borderId="34" xfId="0" applyNumberFormat="1" applyFont="1" applyFill="1" applyBorder="1" applyAlignment="1">
      <alignment horizontal="center" vertical="center"/>
    </xf>
    <xf numFmtId="44" fontId="19" fillId="2" borderId="7" xfId="0" applyNumberFormat="1" applyFont="1" applyFill="1" applyBorder="1" applyAlignment="1">
      <alignment horizontal="center" vertical="center"/>
    </xf>
    <xf numFmtId="44" fontId="19" fillId="2" borderId="35" xfId="0" applyNumberFormat="1" applyFont="1" applyFill="1" applyBorder="1" applyAlignment="1">
      <alignment horizontal="center" vertical="center"/>
    </xf>
    <xf numFmtId="44" fontId="1" fillId="7" borderId="31" xfId="0" applyNumberFormat="1" applyFont="1" applyFill="1" applyBorder="1" applyAlignment="1">
      <alignment horizontal="left"/>
    </xf>
    <xf numFmtId="44" fontId="1" fillId="0" borderId="0" xfId="0" applyNumberFormat="1" applyFont="1" applyBorder="1" applyAlignment="1">
      <alignment horizontal="left"/>
    </xf>
    <xf numFmtId="44" fontId="19" fillId="16" borderId="35" xfId="0" applyNumberFormat="1" applyFont="1" applyFill="1" applyBorder="1" applyAlignment="1">
      <alignment horizontal="center" vertical="center"/>
    </xf>
    <xf numFmtId="44" fontId="0" fillId="0" borderId="5" xfId="0" applyNumberFormat="1" applyBorder="1"/>
    <xf numFmtId="44" fontId="1" fillId="0" borderId="7" xfId="0" applyNumberFormat="1" applyFont="1" applyBorder="1" applyAlignment="1">
      <alignment horizontal="left"/>
    </xf>
    <xf numFmtId="44" fontId="19" fillId="7" borderId="31" xfId="0" applyNumberFormat="1" applyFont="1" applyFill="1" applyBorder="1" applyAlignment="1">
      <alignment horizontal="left"/>
    </xf>
    <xf numFmtId="44" fontId="12" fillId="2" borderId="0" xfId="0" applyNumberFormat="1" applyFont="1" applyFill="1" applyBorder="1" applyAlignment="1">
      <alignment horizontal="center"/>
    </xf>
    <xf numFmtId="44" fontId="45" fillId="7" borderId="7" xfId="0" applyNumberFormat="1" applyFont="1" applyFill="1" applyBorder="1" applyAlignment="1">
      <alignment horizontal="left"/>
    </xf>
    <xf numFmtId="44" fontId="19" fillId="7" borderId="0" xfId="0" applyNumberFormat="1" applyFont="1" applyFill="1" applyBorder="1" applyAlignment="1">
      <alignment horizontal="left"/>
    </xf>
    <xf numFmtId="44" fontId="19" fillId="2" borderId="4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9" fillId="2" borderId="59" xfId="1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8" fontId="19" fillId="2" borderId="35" xfId="0" applyNumberFormat="1" applyFont="1" applyFill="1" applyBorder="1" applyAlignment="1">
      <alignment horizontal="center" vertical="center"/>
    </xf>
    <xf numFmtId="8" fontId="0" fillId="0" borderId="0" xfId="0" applyNumberFormat="1"/>
    <xf numFmtId="164" fontId="0" fillId="7" borderId="0" xfId="0" applyNumberFormat="1" applyFill="1"/>
    <xf numFmtId="0" fontId="17" fillId="7" borderId="42" xfId="0" applyFont="1" applyFill="1" applyBorder="1" applyAlignment="1"/>
    <xf numFmtId="0" fontId="20" fillId="7" borderId="42" xfId="0" applyFont="1" applyFill="1" applyBorder="1" applyAlignment="1"/>
    <xf numFmtId="0" fontId="4" fillId="8" borderId="35" xfId="0" applyFont="1" applyFill="1" applyBorder="1" applyAlignment="1">
      <alignment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46" fillId="7" borderId="2" xfId="0" applyFont="1" applyFill="1" applyBorder="1" applyAlignment="1">
      <alignment horizontal="center" vertical="center" wrapText="1"/>
    </xf>
    <xf numFmtId="0" fontId="46" fillId="7" borderId="17" xfId="0" applyFont="1" applyFill="1" applyBorder="1" applyAlignment="1">
      <alignment horizontal="left"/>
    </xf>
    <xf numFmtId="164" fontId="46" fillId="7" borderId="2" xfId="1" applyNumberFormat="1" applyFont="1" applyFill="1" applyBorder="1" applyAlignment="1">
      <alignment horizontal="right"/>
    </xf>
    <xf numFmtId="164" fontId="27" fillId="7" borderId="0" xfId="0" applyNumberFormat="1" applyFont="1" applyFill="1"/>
    <xf numFmtId="0" fontId="27" fillId="7" borderId="0" xfId="0" applyFont="1" applyFill="1"/>
    <xf numFmtId="44" fontId="0" fillId="2" borderId="0" xfId="0" applyNumberFormat="1" applyFill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6" fontId="12" fillId="7" borderId="0" xfId="1" applyNumberFormat="1" applyFont="1" applyFill="1" applyBorder="1" applyAlignment="1">
      <alignment horizontal="right"/>
    </xf>
    <xf numFmtId="44" fontId="13" fillId="8" borderId="0" xfId="0" applyNumberFormat="1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44" fontId="1" fillId="7" borderId="0" xfId="0" applyNumberFormat="1" applyFont="1" applyFill="1" applyBorder="1"/>
    <xf numFmtId="44" fontId="0" fillId="7" borderId="0" xfId="0" applyNumberFormat="1" applyFill="1" applyBorder="1" applyAlignment="1"/>
    <xf numFmtId="168" fontId="0" fillId="7" borderId="0" xfId="0" applyNumberFormat="1" applyFill="1" applyBorder="1" applyAlignment="1"/>
    <xf numFmtId="0" fontId="0" fillId="7" borderId="0" xfId="0" applyFill="1" applyBorder="1" applyAlignment="1"/>
    <xf numFmtId="0" fontId="0" fillId="7" borderId="0" xfId="0" applyFill="1" applyBorder="1"/>
    <xf numFmtId="44" fontId="45" fillId="7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49" fontId="19" fillId="7" borderId="45" xfId="0" applyNumberFormat="1" applyFont="1" applyFill="1" applyBorder="1" applyAlignment="1">
      <alignment horizontal="center"/>
    </xf>
    <xf numFmtId="0" fontId="1" fillId="7" borderId="46" xfId="0" applyFont="1" applyFill="1" applyBorder="1" applyAlignment="1">
      <alignment horizontal="left"/>
    </xf>
    <xf numFmtId="165" fontId="27" fillId="7" borderId="46" xfId="1" applyFont="1" applyFill="1" applyBorder="1" applyAlignment="1">
      <alignment horizontal="center"/>
    </xf>
    <xf numFmtId="167" fontId="27" fillId="7" borderId="46" xfId="0" applyNumberFormat="1" applyFont="1" applyFill="1" applyBorder="1"/>
    <xf numFmtId="165" fontId="1" fillId="7" borderId="46" xfId="1" applyFont="1" applyFill="1" applyBorder="1" applyAlignment="1">
      <alignment horizontal="center"/>
    </xf>
    <xf numFmtId="167" fontId="27" fillId="7" borderId="27" xfId="0" applyNumberFormat="1" applyFont="1" applyFill="1" applyBorder="1"/>
    <xf numFmtId="44" fontId="1" fillId="0" borderId="62" xfId="0" applyNumberFormat="1" applyFont="1" applyBorder="1"/>
    <xf numFmtId="0" fontId="12" fillId="2" borderId="35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44" fontId="13" fillId="4" borderId="64" xfId="0" applyNumberFormat="1" applyFont="1" applyFill="1" applyBorder="1" applyAlignment="1">
      <alignment horizontal="center"/>
    </xf>
    <xf numFmtId="44" fontId="26" fillId="2" borderId="0" xfId="0" applyNumberFormat="1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44" fontId="19" fillId="7" borderId="44" xfId="0" applyNumberFormat="1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3" fillId="9" borderId="42" xfId="0" applyFont="1" applyFill="1" applyBorder="1" applyAlignment="1">
      <alignment horizontal="left"/>
    </xf>
    <xf numFmtId="0" fontId="19" fillId="9" borderId="4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49" fontId="2" fillId="2" borderId="0" xfId="0" applyNumberFormat="1" applyFont="1" applyFill="1" applyBorder="1" applyAlignment="1">
      <alignment horizontal="justify"/>
    </xf>
    <xf numFmtId="0" fontId="3" fillId="11" borderId="43" xfId="0" applyFont="1" applyFill="1" applyBorder="1" applyAlignment="1">
      <alignment horizontal="center" vertical="center" textRotation="90" wrapText="1"/>
    </xf>
    <xf numFmtId="0" fontId="3" fillId="11" borderId="19" xfId="0" applyFont="1" applyFill="1" applyBorder="1" applyAlignment="1">
      <alignment horizontal="center" vertical="center" textRotation="90" wrapText="1"/>
    </xf>
    <xf numFmtId="0" fontId="3" fillId="11" borderId="31" xfId="0" applyFont="1" applyFill="1" applyBorder="1" applyAlignment="1">
      <alignment horizontal="center" vertical="center" textRotation="90" wrapText="1"/>
    </xf>
    <xf numFmtId="0" fontId="3" fillId="11" borderId="34" xfId="0" applyFont="1" applyFill="1" applyBorder="1" applyAlignment="1" applyProtection="1">
      <alignment horizontal="center" vertical="center" textRotation="90" wrapText="1"/>
      <protection locked="0" hidden="1"/>
    </xf>
    <xf numFmtId="0" fontId="3" fillId="11" borderId="1" xfId="0" applyFont="1" applyFill="1" applyBorder="1" applyAlignment="1" applyProtection="1">
      <alignment horizontal="center" vertical="center" textRotation="90" wrapText="1"/>
      <protection locked="0" hidden="1"/>
    </xf>
    <xf numFmtId="0" fontId="3" fillId="11" borderId="3" xfId="0" applyFont="1" applyFill="1" applyBorder="1" applyAlignment="1" applyProtection="1">
      <alignment horizontal="center" vertical="center" textRotation="90" wrapText="1"/>
      <protection locked="0" hidden="1"/>
    </xf>
    <xf numFmtId="0" fontId="3" fillId="11" borderId="20" xfId="0" applyFont="1" applyFill="1" applyBorder="1" applyAlignment="1">
      <alignment horizontal="center"/>
    </xf>
    <xf numFmtId="0" fontId="3" fillId="11" borderId="21" xfId="0" applyFont="1" applyFill="1" applyBorder="1" applyAlignment="1">
      <alignment horizontal="center"/>
    </xf>
    <xf numFmtId="0" fontId="3" fillId="11" borderId="57" xfId="0" applyFont="1" applyFill="1" applyBorder="1" applyAlignment="1">
      <alignment horizontal="center"/>
    </xf>
    <xf numFmtId="0" fontId="3" fillId="11" borderId="22" xfId="0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 vertical="center" textRotation="90" wrapText="1"/>
    </xf>
    <xf numFmtId="0" fontId="3" fillId="11" borderId="5" xfId="0" applyFont="1" applyFill="1" applyBorder="1" applyAlignment="1">
      <alignment horizontal="center" vertical="center" textRotation="90" wrapText="1"/>
    </xf>
    <xf numFmtId="0" fontId="37" fillId="11" borderId="43" xfId="0" applyFont="1" applyFill="1" applyBorder="1" applyAlignment="1">
      <alignment horizontal="center" vertical="center" textRotation="90" wrapText="1"/>
    </xf>
    <xf numFmtId="0" fontId="37" fillId="11" borderId="19" xfId="0" applyFont="1" applyFill="1" applyBorder="1" applyAlignment="1">
      <alignment horizontal="center" vertical="center" textRotation="90" wrapText="1"/>
    </xf>
    <xf numFmtId="0" fontId="37" fillId="11" borderId="31" xfId="0" applyFont="1" applyFill="1" applyBorder="1" applyAlignment="1">
      <alignment horizontal="center" vertical="center" textRotation="90" wrapText="1"/>
    </xf>
    <xf numFmtId="0" fontId="3" fillId="10" borderId="34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3" fillId="10" borderId="3" xfId="0" applyFont="1" applyFill="1" applyBorder="1" applyAlignment="1">
      <alignment horizontal="center" vertical="center" textRotation="90" wrapText="1"/>
    </xf>
    <xf numFmtId="0" fontId="39" fillId="2" borderId="54" xfId="0" applyFont="1" applyFill="1" applyBorder="1" applyAlignment="1">
      <alignment horizontal="center"/>
    </xf>
    <xf numFmtId="0" fontId="39" fillId="2" borderId="55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 wrapText="1"/>
    </xf>
    <xf numFmtId="0" fontId="3" fillId="9" borderId="22" xfId="0" applyFont="1" applyFill="1" applyBorder="1" applyAlignment="1">
      <alignment horizontal="center" wrapText="1"/>
    </xf>
    <xf numFmtId="0" fontId="40" fillId="11" borderId="20" xfId="0" applyFont="1" applyFill="1" applyBorder="1" applyAlignment="1">
      <alignment horizontal="center" vertical="center" wrapText="1"/>
    </xf>
    <xf numFmtId="0" fontId="40" fillId="11" borderId="22" xfId="0" applyFont="1" applyFill="1" applyBorder="1" applyAlignment="1">
      <alignment horizontal="center" vertical="center" wrapText="1"/>
    </xf>
    <xf numFmtId="0" fontId="40" fillId="7" borderId="20" xfId="0" applyFont="1" applyFill="1" applyBorder="1" applyAlignment="1">
      <alignment horizontal="center"/>
    </xf>
    <xf numFmtId="0" fontId="40" fillId="7" borderId="22" xfId="0" applyFont="1" applyFill="1" applyBorder="1" applyAlignment="1">
      <alignment horizontal="center"/>
    </xf>
    <xf numFmtId="0" fontId="40" fillId="8" borderId="20" xfId="0" applyFont="1" applyFill="1" applyBorder="1" applyAlignment="1">
      <alignment horizontal="center" vertical="center" wrapText="1"/>
    </xf>
    <xf numFmtId="0" fontId="40" fillId="8" borderId="22" xfId="0" applyFont="1" applyFill="1" applyBorder="1" applyAlignment="1">
      <alignment horizontal="center" vertical="center" wrapText="1"/>
    </xf>
    <xf numFmtId="49" fontId="39" fillId="2" borderId="54" xfId="0" applyNumberFormat="1" applyFont="1" applyFill="1" applyBorder="1" applyAlignment="1">
      <alignment horizontal="center"/>
    </xf>
    <xf numFmtId="49" fontId="39" fillId="2" borderId="55" xfId="0" applyNumberFormat="1" applyFont="1" applyFill="1" applyBorder="1" applyAlignment="1">
      <alignment horizontal="center"/>
    </xf>
    <xf numFmtId="44" fontId="39" fillId="2" borderId="7" xfId="0" applyNumberFormat="1" applyFont="1" applyFill="1" applyBorder="1" applyAlignment="1">
      <alignment horizontal="center"/>
    </xf>
    <xf numFmtId="168" fontId="39" fillId="2" borderId="54" xfId="0" applyNumberFormat="1" applyFont="1" applyFill="1" applyBorder="1" applyAlignment="1">
      <alignment horizontal="center"/>
    </xf>
    <xf numFmtId="168" fontId="39" fillId="2" borderId="55" xfId="0" applyNumberFormat="1" applyFont="1" applyFill="1" applyBorder="1" applyAlignment="1">
      <alignment horizontal="center"/>
    </xf>
    <xf numFmtId="168" fontId="39" fillId="2" borderId="7" xfId="0" applyNumberFormat="1" applyFont="1" applyFill="1" applyBorder="1" applyAlignment="1">
      <alignment horizontal="center"/>
    </xf>
    <xf numFmtId="44" fontId="39" fillId="2" borderId="54" xfId="0" applyNumberFormat="1" applyFont="1" applyFill="1" applyBorder="1" applyAlignment="1">
      <alignment horizontal="center"/>
    </xf>
    <xf numFmtId="44" fontId="39" fillId="2" borderId="55" xfId="0" applyNumberFormat="1" applyFont="1" applyFill="1" applyBorder="1" applyAlignment="1">
      <alignment horizontal="center"/>
    </xf>
    <xf numFmtId="0" fontId="1" fillId="9" borderId="18" xfId="0" applyFont="1" applyFill="1" applyBorder="1" applyAlignment="1"/>
    <xf numFmtId="0" fontId="1" fillId="9" borderId="50" xfId="0" applyFont="1" applyFill="1" applyBorder="1" applyAlignment="1"/>
    <xf numFmtId="168" fontId="43" fillId="2" borderId="54" xfId="0" applyNumberFormat="1" applyFont="1" applyFill="1" applyBorder="1" applyAlignment="1">
      <alignment horizontal="right"/>
    </xf>
    <xf numFmtId="168" fontId="43" fillId="2" borderId="55" xfId="0" applyNumberFormat="1" applyFont="1" applyFill="1" applyBorder="1" applyAlignment="1">
      <alignment horizontal="right"/>
    </xf>
    <xf numFmtId="44" fontId="43" fillId="2" borderId="54" xfId="0" applyNumberFormat="1" applyFont="1" applyFill="1" applyBorder="1" applyAlignment="1">
      <alignment horizontal="center"/>
    </xf>
    <xf numFmtId="44" fontId="43" fillId="2" borderId="55" xfId="0" applyNumberFormat="1" applyFont="1" applyFill="1" applyBorder="1" applyAlignment="1">
      <alignment horizontal="center"/>
    </xf>
    <xf numFmtId="0" fontId="39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40" fillId="17" borderId="34" xfId="0" applyFont="1" applyFill="1" applyBorder="1" applyAlignment="1">
      <alignment horizontal="center" vertical="center" textRotation="90" wrapText="1"/>
    </xf>
    <xf numFmtId="0" fontId="41" fillId="7" borderId="1" xfId="0" applyFont="1" applyFill="1" applyBorder="1" applyAlignment="1">
      <alignment horizontal="center" wrapText="1"/>
    </xf>
    <xf numFmtId="0" fontId="41" fillId="7" borderId="3" xfId="0" applyFont="1" applyFill="1" applyBorder="1" applyAlignment="1">
      <alignment horizontal="center" wrapText="1"/>
    </xf>
    <xf numFmtId="0" fontId="4" fillId="17" borderId="34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/>
    <xf numFmtId="0" fontId="1" fillId="7" borderId="50" xfId="0" applyFont="1" applyFill="1" applyBorder="1" applyAlignment="1"/>
    <xf numFmtId="0" fontId="3" fillId="7" borderId="20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4" fillId="8" borderId="34" xfId="0" applyFont="1" applyFill="1" applyBorder="1" applyAlignment="1" applyProtection="1">
      <alignment horizontal="center" vertical="center" wrapText="1"/>
      <protection locked="0" hidden="1"/>
    </xf>
    <xf numFmtId="0" fontId="1" fillId="7" borderId="1" xfId="0" applyFont="1" applyFill="1" applyBorder="1" applyAlignment="1"/>
    <xf numFmtId="0" fontId="1" fillId="7" borderId="3" xfId="0" applyFont="1" applyFill="1" applyBorder="1" applyAlignment="1"/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38" fillId="9" borderId="20" xfId="0" applyFont="1" applyFill="1" applyBorder="1" applyAlignment="1">
      <alignment horizontal="center"/>
    </xf>
    <xf numFmtId="0" fontId="38" fillId="9" borderId="21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4" fillId="11" borderId="34" xfId="0" applyFont="1" applyFill="1" applyBorder="1" applyAlignment="1" applyProtection="1">
      <alignment horizontal="center" vertical="center" wrapText="1"/>
      <protection locked="0" hidden="1"/>
    </xf>
    <xf numFmtId="0" fontId="0" fillId="9" borderId="1" xfId="0" applyFill="1" applyBorder="1" applyAlignment="1"/>
    <xf numFmtId="0" fontId="0" fillId="9" borderId="3" xfId="0" applyFill="1" applyBorder="1" applyAlignment="1"/>
    <xf numFmtId="0" fontId="38" fillId="11" borderId="20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1" borderId="22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left"/>
    </xf>
    <xf numFmtId="0" fontId="3" fillId="12" borderId="20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1" fillId="9" borderId="22" xfId="0" applyFont="1" applyFill="1" applyBorder="1" applyAlignment="1">
      <alignment horizontal="center" wrapText="1"/>
    </xf>
    <xf numFmtId="0" fontId="4" fillId="11" borderId="34" xfId="0" applyFont="1" applyFill="1" applyBorder="1" applyAlignment="1">
      <alignment horizontal="center" vertical="center" textRotation="90" wrapText="1"/>
    </xf>
    <xf numFmtId="0" fontId="16" fillId="9" borderId="0" xfId="0" applyFont="1" applyFill="1" applyAlignment="1">
      <alignment horizontal="center"/>
    </xf>
    <xf numFmtId="0" fontId="17" fillId="9" borderId="42" xfId="0" applyFont="1" applyFill="1" applyBorder="1" applyAlignment="1">
      <alignment horizontal="left"/>
    </xf>
    <xf numFmtId="0" fontId="16" fillId="6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center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55" xfId="0" applyNumberFormat="1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19" fillId="2" borderId="5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 wrapText="1"/>
    </xf>
    <xf numFmtId="49" fontId="1" fillId="2" borderId="6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left" wrapText="1"/>
    </xf>
    <xf numFmtId="49" fontId="1" fillId="2" borderId="17" xfId="0" applyNumberFormat="1" applyFont="1" applyFill="1" applyBorder="1" applyAlignment="1">
      <alignment horizontal="left" wrapText="1"/>
    </xf>
    <xf numFmtId="49" fontId="1" fillId="2" borderId="13" xfId="0" applyNumberFormat="1" applyFont="1" applyFill="1" applyBorder="1" applyAlignment="1">
      <alignment horizontal="left"/>
    </xf>
    <xf numFmtId="49" fontId="1" fillId="2" borderId="28" xfId="0" applyNumberFormat="1" applyFont="1" applyFill="1" applyBorder="1" applyAlignment="1">
      <alignment horizontal="left"/>
    </xf>
    <xf numFmtId="49" fontId="1" fillId="2" borderId="17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2" borderId="28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9" fillId="2" borderId="61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49" fontId="25" fillId="2" borderId="7" xfId="0" applyNumberFormat="1" applyFont="1" applyFill="1" applyBorder="1" applyAlignment="1">
      <alignment horizontal="left" vertical="center" wrapText="1"/>
    </xf>
    <xf numFmtId="0" fontId="16" fillId="7" borderId="0" xfId="0" applyFont="1" applyFill="1" applyAlignment="1">
      <alignment horizontal="center"/>
    </xf>
    <xf numFmtId="49" fontId="1" fillId="2" borderId="56" xfId="0" applyNumberFormat="1" applyFont="1" applyFill="1" applyBorder="1" applyAlignment="1">
      <alignment horizontal="center"/>
    </xf>
    <xf numFmtId="49" fontId="1" fillId="2" borderId="53" xfId="0" applyNumberFormat="1" applyFont="1" applyFill="1" applyBorder="1" applyAlignment="1">
      <alignment horizontal="center"/>
    </xf>
    <xf numFmtId="49" fontId="1" fillId="2" borderId="63" xfId="0" applyNumberFormat="1" applyFont="1" applyFill="1" applyBorder="1" applyAlignment="1">
      <alignment horizontal="center"/>
    </xf>
    <xf numFmtId="49" fontId="1" fillId="2" borderId="54" xfId="0" applyNumberFormat="1" applyFont="1" applyFill="1" applyBorder="1" applyAlignment="1">
      <alignment horizontal="left" wrapText="1"/>
    </xf>
    <xf numFmtId="49" fontId="1" fillId="2" borderId="55" xfId="0" applyNumberFormat="1" applyFont="1" applyFill="1" applyBorder="1" applyAlignment="1">
      <alignment horizontal="left" wrapText="1"/>
    </xf>
    <xf numFmtId="49" fontId="1" fillId="2" borderId="56" xfId="0" applyNumberFormat="1" applyFont="1" applyFill="1" applyBorder="1" applyAlignment="1">
      <alignment horizontal="center" wrapText="1"/>
    </xf>
    <xf numFmtId="49" fontId="1" fillId="2" borderId="53" xfId="0" applyNumberFormat="1" applyFont="1" applyFill="1" applyBorder="1" applyAlignment="1">
      <alignment horizontal="center" wrapText="1"/>
    </xf>
    <xf numFmtId="49" fontId="1" fillId="2" borderId="63" xfId="0" applyNumberFormat="1" applyFont="1" applyFill="1" applyBorder="1" applyAlignment="1">
      <alignment horizontal="center" wrapText="1"/>
    </xf>
    <xf numFmtId="49" fontId="1" fillId="7" borderId="54" xfId="0" applyNumberFormat="1" applyFont="1" applyFill="1" applyBorder="1" applyAlignment="1">
      <alignment horizontal="center" wrapText="1"/>
    </xf>
    <xf numFmtId="49" fontId="1" fillId="7" borderId="28" xfId="0" applyNumberFormat="1" applyFont="1" applyFill="1" applyBorder="1" applyAlignment="1">
      <alignment horizontal="center" wrapText="1"/>
    </xf>
    <xf numFmtId="49" fontId="1" fillId="7" borderId="55" xfId="0" applyNumberFormat="1" applyFont="1" applyFill="1" applyBorder="1" applyAlignment="1">
      <alignment horizontal="center" wrapText="1"/>
    </xf>
    <xf numFmtId="49" fontId="25" fillId="2" borderId="32" xfId="0" applyNumberFormat="1" applyFont="1" applyFill="1" applyBorder="1" applyAlignment="1">
      <alignment horizontal="left" vertical="center" wrapText="1"/>
    </xf>
    <xf numFmtId="49" fontId="25" fillId="2" borderId="49" xfId="0" applyNumberFormat="1" applyFont="1" applyFill="1" applyBorder="1" applyAlignment="1">
      <alignment horizontal="left" vertical="center" wrapText="1"/>
    </xf>
    <xf numFmtId="49" fontId="25" fillId="2" borderId="31" xfId="0" applyNumberFormat="1" applyFont="1" applyFill="1" applyBorder="1" applyAlignment="1">
      <alignment horizontal="left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49" fontId="12" fillId="2" borderId="28" xfId="0" applyNumberFormat="1" applyFont="1" applyFill="1" applyBorder="1" applyAlignment="1">
      <alignment horizontal="left" wrapText="1"/>
    </xf>
    <xf numFmtId="49" fontId="12" fillId="2" borderId="17" xfId="0" applyNumberFormat="1" applyFont="1" applyFill="1" applyBorder="1" applyAlignment="1">
      <alignment horizontal="left" wrapText="1"/>
    </xf>
    <xf numFmtId="49" fontId="1" fillId="7" borderId="52" xfId="0" applyNumberFormat="1" applyFont="1" applyFill="1" applyBorder="1" applyAlignment="1">
      <alignment horizontal="center" wrapText="1"/>
    </xf>
    <xf numFmtId="49" fontId="1" fillId="7" borderId="33" xfId="0" applyNumberFormat="1" applyFont="1" applyFill="1" applyBorder="1" applyAlignment="1">
      <alignment horizontal="center" wrapText="1"/>
    </xf>
    <xf numFmtId="49" fontId="1" fillId="7" borderId="65" xfId="0" applyNumberFormat="1" applyFont="1" applyFill="1" applyBorder="1" applyAlignment="1">
      <alignment horizontal="center" wrapText="1"/>
    </xf>
    <xf numFmtId="0" fontId="19" fillId="16" borderId="20" xfId="0" applyFont="1" applyFill="1" applyBorder="1" applyAlignment="1">
      <alignment horizontal="center" vertical="center" wrapText="1"/>
    </xf>
    <xf numFmtId="0" fontId="19" fillId="16" borderId="21" xfId="0" applyFont="1" applyFill="1" applyBorder="1" applyAlignment="1">
      <alignment horizontal="center" vertical="center" wrapText="1"/>
    </xf>
    <xf numFmtId="0" fontId="19" fillId="16" borderId="22" xfId="0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left" wrapText="1"/>
    </xf>
    <xf numFmtId="49" fontId="12" fillId="2" borderId="49" xfId="0" applyNumberFormat="1" applyFont="1" applyFill="1" applyBorder="1" applyAlignment="1">
      <alignment horizontal="left" wrapText="1"/>
    </xf>
    <xf numFmtId="49" fontId="12" fillId="2" borderId="31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9" fontId="1" fillId="2" borderId="54" xfId="0" applyNumberFormat="1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49" fontId="1" fillId="7" borderId="13" xfId="0" applyNumberFormat="1" applyFont="1" applyFill="1" applyBorder="1" applyAlignment="1">
      <alignment horizontal="left" wrapText="1"/>
    </xf>
    <xf numFmtId="49" fontId="1" fillId="7" borderId="28" xfId="0" applyNumberFormat="1" applyFont="1" applyFill="1" applyBorder="1" applyAlignment="1">
      <alignment horizontal="left" wrapText="1"/>
    </xf>
    <xf numFmtId="49" fontId="1" fillId="7" borderId="17" xfId="0" applyNumberFormat="1" applyFont="1" applyFill="1" applyBorder="1" applyAlignment="1">
      <alignment horizontal="left" wrapText="1"/>
    </xf>
    <xf numFmtId="49" fontId="12" fillId="2" borderId="28" xfId="0" applyNumberFormat="1" applyFont="1" applyFill="1" applyBorder="1" applyAlignment="1">
      <alignment horizontal="left" vertical="center" wrapText="1"/>
    </xf>
    <xf numFmtId="49" fontId="12" fillId="2" borderId="17" xfId="0" applyNumberFormat="1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center"/>
    </xf>
    <xf numFmtId="49" fontId="1" fillId="2" borderId="58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wrapText="1"/>
    </xf>
    <xf numFmtId="49" fontId="1" fillId="2" borderId="17" xfId="0" applyNumberFormat="1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5" xfId="0" applyBorder="1" applyAlignment="1">
      <alignment horizontal="center"/>
    </xf>
    <xf numFmtId="49" fontId="2" fillId="2" borderId="32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vertical="center" wrapText="1"/>
    </xf>
    <xf numFmtId="49" fontId="2" fillId="2" borderId="31" xfId="0" applyNumberFormat="1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49" fontId="2" fillId="2" borderId="50" xfId="0" applyNumberFormat="1" applyFont="1" applyFill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29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21" fillId="9" borderId="42" xfId="0" applyFont="1" applyFill="1" applyBorder="1" applyAlignment="1">
      <alignment horizontal="left"/>
    </xf>
    <xf numFmtId="0" fontId="28" fillId="9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0" fontId="32" fillId="9" borderId="0" xfId="0" applyFont="1" applyFill="1" applyBorder="1" applyAlignment="1">
      <alignment horizontal="left"/>
    </xf>
    <xf numFmtId="0" fontId="31" fillId="12" borderId="20" xfId="0" applyFont="1" applyFill="1" applyBorder="1" applyAlignment="1">
      <alignment horizontal="center" wrapText="1"/>
    </xf>
    <xf numFmtId="0" fontId="27" fillId="9" borderId="21" xfId="0" applyFont="1" applyFill="1" applyBorder="1" applyAlignment="1">
      <alignment horizontal="center" wrapText="1"/>
    </xf>
    <xf numFmtId="0" fontId="27" fillId="9" borderId="22" xfId="0" applyFont="1" applyFill="1" applyBorder="1" applyAlignment="1">
      <alignment horizontal="center" wrapText="1"/>
    </xf>
    <xf numFmtId="0" fontId="33" fillId="11" borderId="34" xfId="0" applyFont="1" applyFill="1" applyBorder="1" applyAlignment="1">
      <alignment horizontal="center" vertical="center" textRotation="90" wrapText="1"/>
    </xf>
    <xf numFmtId="0" fontId="27" fillId="9" borderId="3" xfId="0" applyFont="1" applyFill="1" applyBorder="1" applyAlignment="1">
      <alignment horizontal="center"/>
    </xf>
    <xf numFmtId="0" fontId="17" fillId="9" borderId="42" xfId="0" applyFont="1" applyFill="1" applyBorder="1" applyAlignment="1">
      <alignment horizontal="left" wrapText="1"/>
    </xf>
    <xf numFmtId="0" fontId="28" fillId="14" borderId="0" xfId="0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0" fontId="32" fillId="14" borderId="0" xfId="0" applyFont="1" applyFill="1" applyBorder="1" applyAlignment="1">
      <alignment horizontal="left"/>
    </xf>
    <xf numFmtId="0" fontId="32" fillId="14" borderId="42" xfId="0" applyFont="1" applyFill="1" applyBorder="1" applyAlignment="1">
      <alignment horizontal="left" wrapText="1"/>
    </xf>
    <xf numFmtId="0" fontId="31" fillId="13" borderId="20" xfId="0" applyFont="1" applyFill="1" applyBorder="1" applyAlignment="1">
      <alignment horizontal="center" wrapText="1"/>
    </xf>
    <xf numFmtId="0" fontId="27" fillId="14" borderId="21" xfId="0" applyFont="1" applyFill="1" applyBorder="1" applyAlignment="1">
      <alignment horizontal="center" wrapText="1"/>
    </xf>
    <xf numFmtId="0" fontId="27" fillId="14" borderId="22" xfId="0" applyFont="1" applyFill="1" applyBorder="1" applyAlignment="1">
      <alignment horizontal="center" wrapText="1"/>
    </xf>
    <xf numFmtId="0" fontId="33" fillId="15" borderId="34" xfId="0" applyFont="1" applyFill="1" applyBorder="1" applyAlignment="1">
      <alignment horizontal="center" vertical="center" textRotation="90" wrapText="1"/>
    </xf>
    <xf numFmtId="0" fontId="27" fillId="14" borderId="3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4963775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907073</xdr:colOff>
      <xdr:row>0</xdr:row>
      <xdr:rowOff>0</xdr:rowOff>
    </xdr:from>
    <xdr:to>
      <xdr:col>16</xdr:col>
      <xdr:colOff>907073</xdr:colOff>
      <xdr:row>0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14727848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469" name="Rectangle 3"/>
        <xdr:cNvSpPr>
          <a:spLocks noChangeArrowheads="1"/>
        </xdr:cNvSpPr>
      </xdr:nvSpPr>
      <xdr:spPr bwMode="auto">
        <a:xfrm>
          <a:off x="7553325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6953250" y="638175"/>
          <a:ext cx="466725" cy="209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5"/>
  </sheetPr>
  <dimension ref="A1:L84"/>
  <sheetViews>
    <sheetView topLeftCell="A40" zoomScaleNormal="100" zoomScaleSheetLayoutView="130" workbookViewId="0">
      <selection activeCell="T71" sqref="T71"/>
    </sheetView>
  </sheetViews>
  <sheetFormatPr baseColWidth="10" defaultRowHeight="15" x14ac:dyDescent="0.3"/>
  <cols>
    <col min="1" max="1" width="8.140625" style="1" customWidth="1"/>
    <col min="2" max="2" width="23.42578125" style="2" customWidth="1"/>
    <col min="3" max="3" width="13.140625" style="2" customWidth="1"/>
    <col min="4" max="4" width="16" style="2" customWidth="1"/>
    <col min="5" max="5" width="15.42578125" style="2" customWidth="1"/>
    <col min="6" max="6" width="9.28515625" style="2" customWidth="1"/>
    <col min="7" max="7" width="15.85546875" style="2" customWidth="1"/>
    <col min="8" max="8" width="13" style="2" customWidth="1"/>
    <col min="9" max="9" width="7.5703125" style="2" customWidth="1"/>
    <col min="10" max="10" width="16.140625" style="8" customWidth="1"/>
    <col min="11" max="11" width="0.85546875" style="7" customWidth="1"/>
    <col min="12" max="12" width="12.28515625" bestFit="1" customWidth="1"/>
  </cols>
  <sheetData>
    <row r="1" spans="1:12" ht="12" customHeight="1" x14ac:dyDescent="0.3">
      <c r="A1" s="422" t="s">
        <v>297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2" ht="12" customHeight="1" x14ac:dyDescent="0.3">
      <c r="A2" s="424" t="s">
        <v>296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2" ht="11.25" customHeight="1" x14ac:dyDescent="0.3">
      <c r="A3" s="424" t="s">
        <v>112</v>
      </c>
      <c r="B3" s="424"/>
      <c r="C3" s="424"/>
      <c r="D3" s="424"/>
      <c r="E3" s="424"/>
      <c r="F3" s="424"/>
      <c r="G3" s="424"/>
      <c r="H3" s="424"/>
      <c r="I3" s="424"/>
      <c r="J3" s="424"/>
    </row>
    <row r="4" spans="1:12" ht="12.75" customHeight="1" x14ac:dyDescent="0.3">
      <c r="A4" s="424" t="s">
        <v>416</v>
      </c>
      <c r="B4" s="425"/>
      <c r="C4" s="425"/>
      <c r="D4" s="425"/>
      <c r="E4" s="425"/>
      <c r="F4" s="425"/>
      <c r="G4" s="425"/>
      <c r="H4" s="425"/>
      <c r="I4" s="425"/>
      <c r="J4" s="425"/>
    </row>
    <row r="5" spans="1:12" ht="11.25" customHeight="1" x14ac:dyDescent="0.3">
      <c r="A5" s="424" t="s">
        <v>4</v>
      </c>
      <c r="B5" s="425"/>
      <c r="C5" s="425"/>
      <c r="D5" s="425"/>
      <c r="E5" s="425"/>
      <c r="F5" s="425"/>
      <c r="G5" s="425"/>
      <c r="H5" s="425"/>
      <c r="I5" s="425"/>
      <c r="J5" s="425"/>
    </row>
    <row r="6" spans="1:12" ht="18" customHeight="1" thickBot="1" x14ac:dyDescent="0.35">
      <c r="A6" s="426" t="s">
        <v>43</v>
      </c>
      <c r="B6" s="427"/>
      <c r="C6" s="427"/>
      <c r="D6" s="427"/>
      <c r="E6" s="427"/>
      <c r="F6" s="427"/>
      <c r="G6" s="427"/>
      <c r="H6" s="427"/>
      <c r="I6" s="427"/>
      <c r="J6" s="427"/>
    </row>
    <row r="7" spans="1:12" ht="15.75" customHeight="1" thickBot="1" x14ac:dyDescent="0.35">
      <c r="A7" s="449" t="s">
        <v>8</v>
      </c>
      <c r="B7" s="446" t="s">
        <v>9</v>
      </c>
      <c r="C7" s="437" t="s">
        <v>10</v>
      </c>
      <c r="D7" s="438"/>
      <c r="E7" s="439"/>
      <c r="F7" s="440"/>
      <c r="G7" s="443" t="s">
        <v>15</v>
      </c>
      <c r="H7" s="431" t="s">
        <v>16</v>
      </c>
      <c r="I7" s="431" t="s">
        <v>17</v>
      </c>
      <c r="J7" s="434" t="s">
        <v>18</v>
      </c>
    </row>
    <row r="8" spans="1:12" ht="33" customHeight="1" thickBot="1" x14ac:dyDescent="0.35">
      <c r="A8" s="450"/>
      <c r="B8" s="447"/>
      <c r="C8" s="437" t="s">
        <v>11</v>
      </c>
      <c r="D8" s="440"/>
      <c r="E8" s="234"/>
      <c r="F8" s="441" t="s">
        <v>14</v>
      </c>
      <c r="G8" s="444"/>
      <c r="H8" s="432"/>
      <c r="I8" s="432"/>
      <c r="J8" s="435"/>
    </row>
    <row r="9" spans="1:12" s="11" customFormat="1" ht="108.75" customHeight="1" thickBot="1" x14ac:dyDescent="0.25">
      <c r="A9" s="451"/>
      <c r="B9" s="448"/>
      <c r="C9" s="270" t="s">
        <v>12</v>
      </c>
      <c r="D9" s="271" t="s">
        <v>13</v>
      </c>
      <c r="E9" s="271" t="s">
        <v>418</v>
      </c>
      <c r="F9" s="442"/>
      <c r="G9" s="445"/>
      <c r="H9" s="433"/>
      <c r="I9" s="433"/>
      <c r="J9" s="436"/>
      <c r="K9" s="7"/>
    </row>
    <row r="10" spans="1:12" ht="13.5" customHeight="1" x14ac:dyDescent="0.2">
      <c r="A10" s="148" t="s">
        <v>47</v>
      </c>
      <c r="B10" s="272" t="s">
        <v>48</v>
      </c>
      <c r="C10" s="273"/>
      <c r="D10" s="273"/>
      <c r="E10" s="274"/>
      <c r="F10" s="274"/>
      <c r="G10" s="150">
        <v>16830.03</v>
      </c>
      <c r="H10" s="273"/>
      <c r="I10" s="273"/>
      <c r="J10" s="150">
        <f>G10</f>
        <v>16830.03</v>
      </c>
    </row>
    <row r="11" spans="1:12" ht="12" customHeight="1" x14ac:dyDescent="0.2">
      <c r="A11" s="148" t="s">
        <v>342</v>
      </c>
      <c r="B11" s="272" t="s">
        <v>343</v>
      </c>
      <c r="C11" s="273"/>
      <c r="D11" s="273"/>
      <c r="E11" s="274"/>
      <c r="F11" s="274"/>
      <c r="G11" s="150">
        <v>1257.82</v>
      </c>
      <c r="H11" s="273"/>
      <c r="I11" s="273"/>
      <c r="J11" s="150">
        <f t="shared" ref="J11:J60" si="0">G11</f>
        <v>1257.82</v>
      </c>
    </row>
    <row r="12" spans="1:12" ht="15.75" customHeight="1" x14ac:dyDescent="0.2">
      <c r="A12" s="148" t="s">
        <v>344</v>
      </c>
      <c r="B12" s="272" t="s">
        <v>345</v>
      </c>
      <c r="C12" s="273"/>
      <c r="D12" s="273"/>
      <c r="E12" s="274"/>
      <c r="F12" s="274"/>
      <c r="G12" s="150"/>
      <c r="H12" s="273"/>
      <c r="I12" s="273"/>
      <c r="J12" s="150">
        <f t="shared" si="0"/>
        <v>0</v>
      </c>
    </row>
    <row r="13" spans="1:12" ht="15.75" customHeight="1" x14ac:dyDescent="0.2">
      <c r="A13" s="37">
        <v>11817</v>
      </c>
      <c r="B13" s="79" t="s">
        <v>49</v>
      </c>
      <c r="C13" s="273"/>
      <c r="D13" s="273"/>
      <c r="E13" s="274"/>
      <c r="F13" s="274"/>
      <c r="G13" s="150"/>
      <c r="H13" s="273"/>
      <c r="I13" s="273"/>
      <c r="J13" s="150">
        <f t="shared" si="0"/>
        <v>0</v>
      </c>
    </row>
    <row r="14" spans="1:12" ht="15.75" customHeight="1" x14ac:dyDescent="0.2">
      <c r="A14" s="37">
        <v>11818</v>
      </c>
      <c r="B14" s="79" t="s">
        <v>97</v>
      </c>
      <c r="C14" s="273"/>
      <c r="D14" s="273"/>
      <c r="E14" s="274"/>
      <c r="F14" s="274"/>
      <c r="G14" s="151">
        <v>2180.23</v>
      </c>
      <c r="H14" s="273"/>
      <c r="I14" s="273"/>
      <c r="J14" s="150">
        <f t="shared" si="0"/>
        <v>2180.23</v>
      </c>
    </row>
    <row r="15" spans="1:12" ht="15.75" customHeight="1" x14ac:dyDescent="0.2">
      <c r="A15" s="37">
        <v>11899</v>
      </c>
      <c r="B15" s="79" t="s">
        <v>346</v>
      </c>
      <c r="C15" s="273"/>
      <c r="D15" s="273"/>
      <c r="E15" s="274"/>
      <c r="F15" s="274"/>
      <c r="G15" s="151"/>
      <c r="H15" s="273"/>
      <c r="I15" s="273"/>
      <c r="J15" s="150">
        <f t="shared" si="0"/>
        <v>0</v>
      </c>
      <c r="L15" s="120"/>
    </row>
    <row r="16" spans="1:12" ht="15.75" customHeight="1" x14ac:dyDescent="0.2">
      <c r="A16" s="37">
        <v>12105</v>
      </c>
      <c r="B16" s="79" t="s">
        <v>120</v>
      </c>
      <c r="C16" s="273"/>
      <c r="D16" s="273"/>
      <c r="E16" s="274"/>
      <c r="F16" s="274"/>
      <c r="G16" s="151">
        <v>10586.12</v>
      </c>
      <c r="H16" s="273"/>
      <c r="I16" s="273"/>
      <c r="J16" s="150">
        <f t="shared" si="0"/>
        <v>10586.12</v>
      </c>
    </row>
    <row r="17" spans="1:12" ht="15.75" customHeight="1" x14ac:dyDescent="0.2">
      <c r="A17" s="37">
        <v>12106</v>
      </c>
      <c r="B17" s="79" t="s">
        <v>121</v>
      </c>
      <c r="C17" s="273"/>
      <c r="D17" s="273"/>
      <c r="E17" s="274"/>
      <c r="F17" s="274"/>
      <c r="G17" s="151">
        <v>587.01</v>
      </c>
      <c r="H17" s="273"/>
      <c r="I17" s="273"/>
      <c r="J17" s="150">
        <f t="shared" si="0"/>
        <v>587.01</v>
      </c>
    </row>
    <row r="18" spans="1:12" ht="15.75" customHeight="1" x14ac:dyDescent="0.2">
      <c r="A18" s="37">
        <v>12107</v>
      </c>
      <c r="B18" s="79" t="s">
        <v>333</v>
      </c>
      <c r="C18" s="273"/>
      <c r="D18" s="273"/>
      <c r="E18" s="274"/>
      <c r="F18" s="274"/>
      <c r="G18" s="151"/>
      <c r="H18" s="273"/>
      <c r="I18" s="273"/>
      <c r="J18" s="150">
        <f t="shared" si="0"/>
        <v>0</v>
      </c>
    </row>
    <row r="19" spans="1:12" ht="15.75" customHeight="1" x14ac:dyDescent="0.2">
      <c r="A19" s="37">
        <v>12108</v>
      </c>
      <c r="B19" s="79" t="s">
        <v>52</v>
      </c>
      <c r="C19" s="273"/>
      <c r="D19" s="273"/>
      <c r="E19" s="274"/>
      <c r="F19" s="274"/>
      <c r="G19" s="151">
        <v>59346.54</v>
      </c>
      <c r="H19" s="273"/>
      <c r="I19" s="273"/>
      <c r="J19" s="150">
        <f t="shared" si="0"/>
        <v>59346.54</v>
      </c>
    </row>
    <row r="20" spans="1:12" ht="15.75" customHeight="1" x14ac:dyDescent="0.2">
      <c r="A20" s="38" t="s">
        <v>50</v>
      </c>
      <c r="B20" s="79" t="s">
        <v>51</v>
      </c>
      <c r="C20" s="273"/>
      <c r="D20" s="273"/>
      <c r="E20" s="274"/>
      <c r="F20" s="274"/>
      <c r="G20" s="151">
        <v>45042.77</v>
      </c>
      <c r="H20" s="273"/>
      <c r="I20" s="273"/>
      <c r="J20" s="150">
        <f t="shared" si="0"/>
        <v>45042.77</v>
      </c>
    </row>
    <row r="21" spans="1:12" ht="15.75" customHeight="1" x14ac:dyDescent="0.2">
      <c r="A21" s="38" t="s">
        <v>89</v>
      </c>
      <c r="B21" s="79" t="s">
        <v>98</v>
      </c>
      <c r="C21" s="273"/>
      <c r="D21" s="273"/>
      <c r="E21" s="274"/>
      <c r="F21" s="274"/>
      <c r="G21" s="151"/>
      <c r="H21" s="273"/>
      <c r="I21" s="273"/>
      <c r="J21" s="150">
        <f t="shared" si="0"/>
        <v>0</v>
      </c>
    </row>
    <row r="22" spans="1:12" ht="15.75" customHeight="1" x14ac:dyDescent="0.2">
      <c r="A22" s="38" t="s">
        <v>90</v>
      </c>
      <c r="B22" s="79" t="s">
        <v>99</v>
      </c>
      <c r="C22" s="273"/>
      <c r="D22" s="273"/>
      <c r="E22" s="274"/>
      <c r="F22" s="274"/>
      <c r="G22" s="151">
        <v>26</v>
      </c>
      <c r="H22" s="273"/>
      <c r="I22" s="273"/>
      <c r="J22" s="150">
        <f t="shared" si="0"/>
        <v>26</v>
      </c>
    </row>
    <row r="23" spans="1:12" ht="15.75" customHeight="1" x14ac:dyDescent="0.2">
      <c r="A23" s="38" t="s">
        <v>91</v>
      </c>
      <c r="B23" s="79" t="s">
        <v>100</v>
      </c>
      <c r="C23" s="273"/>
      <c r="D23" s="273"/>
      <c r="E23" s="274"/>
      <c r="F23" s="274"/>
      <c r="G23" s="151">
        <v>21075.29</v>
      </c>
      <c r="H23" s="273"/>
      <c r="I23" s="273"/>
      <c r="J23" s="150">
        <f t="shared" si="0"/>
        <v>21075.29</v>
      </c>
    </row>
    <row r="24" spans="1:12" ht="15.75" customHeight="1" x14ac:dyDescent="0.2">
      <c r="A24" s="38" t="s">
        <v>92</v>
      </c>
      <c r="B24" s="79" t="s">
        <v>101</v>
      </c>
      <c r="C24" s="273"/>
      <c r="D24" s="273"/>
      <c r="E24" s="274"/>
      <c r="F24" s="274"/>
      <c r="G24" s="151">
        <v>10931.37</v>
      </c>
      <c r="H24" s="273"/>
      <c r="I24" s="273"/>
      <c r="J24" s="150">
        <f t="shared" si="0"/>
        <v>10931.37</v>
      </c>
    </row>
    <row r="25" spans="1:12" ht="15.75" customHeight="1" x14ac:dyDescent="0.2">
      <c r="A25" s="38" t="s">
        <v>117</v>
      </c>
      <c r="B25" s="79" t="s">
        <v>122</v>
      </c>
      <c r="C25" s="273"/>
      <c r="D25" s="273"/>
      <c r="E25" s="274"/>
      <c r="F25" s="274"/>
      <c r="G25" s="151">
        <v>18033.5</v>
      </c>
      <c r="H25" s="273"/>
      <c r="I25" s="273"/>
      <c r="J25" s="150">
        <f t="shared" si="0"/>
        <v>18033.5</v>
      </c>
    </row>
    <row r="26" spans="1:12" ht="15.75" customHeight="1" x14ac:dyDescent="0.2">
      <c r="A26" s="38" t="s">
        <v>116</v>
      </c>
      <c r="B26" s="79" t="s">
        <v>123</v>
      </c>
      <c r="C26" s="273"/>
      <c r="D26" s="273"/>
      <c r="E26" s="274"/>
      <c r="F26" s="274"/>
      <c r="G26" s="151">
        <v>58642.66</v>
      </c>
      <c r="H26" s="273"/>
      <c r="I26" s="273"/>
      <c r="J26" s="150">
        <f t="shared" si="0"/>
        <v>58642.66</v>
      </c>
    </row>
    <row r="27" spans="1:12" ht="15.75" customHeight="1" x14ac:dyDescent="0.2">
      <c r="A27" s="38" t="s">
        <v>93</v>
      </c>
      <c r="B27" s="79" t="s">
        <v>102</v>
      </c>
      <c r="C27" s="273"/>
      <c r="D27" s="273"/>
      <c r="E27" s="274"/>
      <c r="F27" s="274"/>
      <c r="G27" s="151">
        <v>37196.36</v>
      </c>
      <c r="H27" s="273"/>
      <c r="I27" s="273"/>
      <c r="J27" s="150">
        <f t="shared" si="0"/>
        <v>37196.36</v>
      </c>
    </row>
    <row r="28" spans="1:12" ht="15.75" customHeight="1" x14ac:dyDescent="0.2">
      <c r="A28" s="38" t="s">
        <v>219</v>
      </c>
      <c r="B28" s="79" t="s">
        <v>220</v>
      </c>
      <c r="C28" s="273"/>
      <c r="D28" s="273"/>
      <c r="E28" s="274"/>
      <c r="F28" s="274"/>
      <c r="G28" s="151"/>
      <c r="H28" s="273"/>
      <c r="I28" s="273"/>
      <c r="J28" s="150">
        <f t="shared" si="0"/>
        <v>0</v>
      </c>
    </row>
    <row r="29" spans="1:12" ht="15.75" customHeight="1" x14ac:dyDescent="0.2">
      <c r="A29" s="38" t="s">
        <v>115</v>
      </c>
      <c r="B29" s="79" t="s">
        <v>124</v>
      </c>
      <c r="C29" s="273"/>
      <c r="D29" s="273"/>
      <c r="E29" s="274"/>
      <c r="F29" s="274"/>
      <c r="G29" s="151">
        <v>3103.58</v>
      </c>
      <c r="H29" s="273"/>
      <c r="I29" s="273"/>
      <c r="J29" s="150">
        <f t="shared" si="0"/>
        <v>3103.58</v>
      </c>
    </row>
    <row r="30" spans="1:12" ht="15.75" customHeight="1" x14ac:dyDescent="0.2">
      <c r="A30" s="38" t="s">
        <v>53</v>
      </c>
      <c r="B30" s="79" t="s">
        <v>103</v>
      </c>
      <c r="C30" s="273"/>
      <c r="D30" s="273"/>
      <c r="E30" s="274"/>
      <c r="F30" s="274"/>
      <c r="G30" s="151">
        <v>12918.58</v>
      </c>
      <c r="H30" s="273"/>
      <c r="I30" s="273"/>
      <c r="J30" s="150">
        <f t="shared" si="0"/>
        <v>12918.58</v>
      </c>
    </row>
    <row r="31" spans="1:12" ht="15.75" customHeight="1" x14ac:dyDescent="0.2">
      <c r="A31" s="38" t="s">
        <v>54</v>
      </c>
      <c r="B31" s="79" t="s">
        <v>55</v>
      </c>
      <c r="C31" s="273"/>
      <c r="D31" s="273"/>
      <c r="E31" s="274"/>
      <c r="F31" s="274"/>
      <c r="G31" s="151">
        <v>3157.72</v>
      </c>
      <c r="H31" s="273"/>
      <c r="I31" s="273"/>
      <c r="J31" s="150">
        <f t="shared" si="0"/>
        <v>3157.72</v>
      </c>
    </row>
    <row r="32" spans="1:12" ht="15.75" customHeight="1" x14ac:dyDescent="0.2">
      <c r="A32" s="38" t="s">
        <v>114</v>
      </c>
      <c r="B32" s="79" t="s">
        <v>125</v>
      </c>
      <c r="C32" s="273"/>
      <c r="D32" s="273"/>
      <c r="E32" s="274"/>
      <c r="F32" s="274"/>
      <c r="G32" s="151"/>
      <c r="H32" s="273"/>
      <c r="I32" s="273"/>
      <c r="J32" s="150">
        <f t="shared" si="0"/>
        <v>0</v>
      </c>
      <c r="L32" s="120"/>
    </row>
    <row r="33" spans="1:12" ht="15.75" customHeight="1" x14ac:dyDescent="0.2">
      <c r="A33" s="38" t="s">
        <v>118</v>
      </c>
      <c r="B33" s="79" t="s">
        <v>126</v>
      </c>
      <c r="C33" s="273"/>
      <c r="D33" s="273"/>
      <c r="E33" s="274"/>
      <c r="F33" s="274"/>
      <c r="G33" s="151"/>
      <c r="H33" s="273"/>
      <c r="I33" s="273"/>
      <c r="J33" s="150">
        <f t="shared" si="0"/>
        <v>0</v>
      </c>
    </row>
    <row r="34" spans="1:12" ht="15.75" customHeight="1" x14ac:dyDescent="0.2">
      <c r="A34" s="38" t="s">
        <v>119</v>
      </c>
      <c r="B34" s="79" t="s">
        <v>127</v>
      </c>
      <c r="C34" s="273"/>
      <c r="D34" s="273"/>
      <c r="E34" s="274"/>
      <c r="F34" s="274"/>
      <c r="G34" s="151"/>
      <c r="H34" s="273"/>
      <c r="I34" s="273"/>
      <c r="J34" s="150">
        <f t="shared" si="0"/>
        <v>0</v>
      </c>
    </row>
    <row r="35" spans="1:12" ht="15.75" customHeight="1" x14ac:dyDescent="0.2">
      <c r="A35" s="38" t="s">
        <v>128</v>
      </c>
      <c r="B35" s="79" t="s">
        <v>129</v>
      </c>
      <c r="C35" s="273"/>
      <c r="D35" s="273"/>
      <c r="E35" s="274"/>
      <c r="F35" s="274"/>
      <c r="G35" s="151">
        <v>130882.51</v>
      </c>
      <c r="H35" s="273"/>
      <c r="I35" s="273"/>
      <c r="J35" s="150">
        <f t="shared" si="0"/>
        <v>130882.51</v>
      </c>
    </row>
    <row r="36" spans="1:12" ht="15.75" customHeight="1" x14ac:dyDescent="0.2">
      <c r="A36" s="38" t="s">
        <v>130</v>
      </c>
      <c r="B36" s="79" t="s">
        <v>131</v>
      </c>
      <c r="C36" s="273"/>
      <c r="D36" s="273"/>
      <c r="E36" s="274"/>
      <c r="F36" s="274"/>
      <c r="G36" s="151"/>
      <c r="H36" s="273"/>
      <c r="I36" s="273"/>
      <c r="J36" s="150">
        <f t="shared" si="0"/>
        <v>0</v>
      </c>
    </row>
    <row r="37" spans="1:12" ht="15.75" customHeight="1" x14ac:dyDescent="0.2">
      <c r="A37" s="38" t="s">
        <v>132</v>
      </c>
      <c r="B37" s="79" t="s">
        <v>133</v>
      </c>
      <c r="C37" s="273"/>
      <c r="D37" s="273"/>
      <c r="E37" s="274"/>
      <c r="F37" s="274"/>
      <c r="G37" s="151"/>
      <c r="H37" s="273"/>
      <c r="I37" s="273"/>
      <c r="J37" s="150">
        <f t="shared" si="0"/>
        <v>0</v>
      </c>
    </row>
    <row r="38" spans="1:12" ht="15.75" customHeight="1" x14ac:dyDescent="0.2">
      <c r="A38" s="38" t="s">
        <v>334</v>
      </c>
      <c r="B38" s="79" t="s">
        <v>347</v>
      </c>
      <c r="C38" s="273"/>
      <c r="D38" s="273"/>
      <c r="E38" s="274"/>
      <c r="F38" s="274"/>
      <c r="G38" s="151">
        <v>722.12</v>
      </c>
      <c r="H38" s="273"/>
      <c r="I38" s="273"/>
      <c r="J38" s="150">
        <f t="shared" si="0"/>
        <v>722.12</v>
      </c>
    </row>
    <row r="39" spans="1:12" ht="15.75" customHeight="1" x14ac:dyDescent="0.2">
      <c r="A39" s="38" t="s">
        <v>134</v>
      </c>
      <c r="B39" s="79" t="s">
        <v>135</v>
      </c>
      <c r="C39" s="273"/>
      <c r="D39" s="273"/>
      <c r="E39" s="274"/>
      <c r="F39" s="274"/>
      <c r="G39" s="151">
        <v>4949.8100000000004</v>
      </c>
      <c r="H39" s="273"/>
      <c r="I39" s="273"/>
      <c r="J39" s="150">
        <f t="shared" si="0"/>
        <v>4949.8100000000004</v>
      </c>
    </row>
    <row r="40" spans="1:12" ht="15.75" customHeight="1" x14ac:dyDescent="0.2">
      <c r="A40" s="38" t="s">
        <v>136</v>
      </c>
      <c r="B40" s="79" t="s">
        <v>137</v>
      </c>
      <c r="C40" s="273"/>
      <c r="D40" s="273"/>
      <c r="E40" s="274"/>
      <c r="F40" s="274"/>
      <c r="G40" s="151">
        <v>3387.91</v>
      </c>
      <c r="H40" s="273"/>
      <c r="I40" s="273"/>
      <c r="J40" s="150">
        <f t="shared" si="0"/>
        <v>3387.91</v>
      </c>
    </row>
    <row r="41" spans="1:12" ht="15.75" customHeight="1" x14ac:dyDescent="0.2">
      <c r="A41" s="38" t="s">
        <v>94</v>
      </c>
      <c r="B41" s="79" t="s">
        <v>138</v>
      </c>
      <c r="C41" s="273"/>
      <c r="D41" s="273"/>
      <c r="E41" s="274"/>
      <c r="F41" s="274"/>
      <c r="G41" s="151">
        <v>111.41</v>
      </c>
      <c r="H41" s="273"/>
      <c r="I41" s="273"/>
      <c r="J41" s="150">
        <f t="shared" si="0"/>
        <v>111.41</v>
      </c>
    </row>
    <row r="42" spans="1:12" ht="15.75" customHeight="1" x14ac:dyDescent="0.2">
      <c r="A42" s="38" t="s">
        <v>139</v>
      </c>
      <c r="B42" s="79" t="s">
        <v>140</v>
      </c>
      <c r="C42" s="273"/>
      <c r="D42" s="273"/>
      <c r="E42" s="274"/>
      <c r="F42" s="274"/>
      <c r="G42" s="151">
        <v>56.86</v>
      </c>
      <c r="H42" s="273"/>
      <c r="I42" s="273"/>
      <c r="J42" s="150">
        <f t="shared" si="0"/>
        <v>56.86</v>
      </c>
    </row>
    <row r="43" spans="1:12" ht="15.75" customHeight="1" x14ac:dyDescent="0.2">
      <c r="A43" s="38" t="s">
        <v>141</v>
      </c>
      <c r="B43" s="79" t="s">
        <v>142</v>
      </c>
      <c r="C43" s="273"/>
      <c r="D43" s="273"/>
      <c r="E43" s="274"/>
      <c r="F43" s="274"/>
      <c r="G43" s="151"/>
      <c r="H43" s="273"/>
      <c r="I43" s="273"/>
      <c r="J43" s="150">
        <f t="shared" si="0"/>
        <v>0</v>
      </c>
    </row>
    <row r="44" spans="1:12" ht="15.75" customHeight="1" x14ac:dyDescent="0.2">
      <c r="A44" s="38" t="s">
        <v>143</v>
      </c>
      <c r="B44" s="79" t="s">
        <v>144</v>
      </c>
      <c r="C44" s="273"/>
      <c r="D44" s="273"/>
      <c r="E44" s="274"/>
      <c r="F44" s="274"/>
      <c r="G44" s="151">
        <v>46.11</v>
      </c>
      <c r="H44" s="273"/>
      <c r="I44" s="273"/>
      <c r="J44" s="150">
        <f t="shared" si="0"/>
        <v>46.11</v>
      </c>
    </row>
    <row r="45" spans="1:12" ht="15.75" customHeight="1" x14ac:dyDescent="0.2">
      <c r="A45" s="38" t="s">
        <v>145</v>
      </c>
      <c r="B45" s="79" t="s">
        <v>146</v>
      </c>
      <c r="C45" s="273"/>
      <c r="D45" s="273"/>
      <c r="E45" s="274"/>
      <c r="F45" s="274"/>
      <c r="G45" s="151">
        <v>8647.15</v>
      </c>
      <c r="H45" s="273"/>
      <c r="I45" s="273"/>
      <c r="J45" s="150">
        <f t="shared" si="0"/>
        <v>8647.15</v>
      </c>
    </row>
    <row r="46" spans="1:12" ht="15.75" customHeight="1" x14ac:dyDescent="0.2">
      <c r="A46" s="38" t="s">
        <v>147</v>
      </c>
      <c r="B46" s="79" t="s">
        <v>148</v>
      </c>
      <c r="C46" s="273"/>
      <c r="D46" s="273"/>
      <c r="E46" s="274"/>
      <c r="F46" s="274"/>
      <c r="G46" s="151"/>
      <c r="H46" s="273"/>
      <c r="I46" s="273"/>
      <c r="J46" s="150">
        <f t="shared" si="0"/>
        <v>0</v>
      </c>
    </row>
    <row r="47" spans="1:12" ht="15.75" customHeight="1" x14ac:dyDescent="0.2">
      <c r="A47" s="38" t="s">
        <v>149</v>
      </c>
      <c r="B47" s="79" t="s">
        <v>150</v>
      </c>
      <c r="C47" s="273"/>
      <c r="D47" s="273"/>
      <c r="E47" s="274"/>
      <c r="F47" s="274"/>
      <c r="G47" s="151"/>
      <c r="H47" s="273"/>
      <c r="I47" s="273"/>
      <c r="J47" s="150">
        <f t="shared" si="0"/>
        <v>0</v>
      </c>
    </row>
    <row r="48" spans="1:12" ht="15.75" customHeight="1" x14ac:dyDescent="0.2">
      <c r="A48" s="38" t="s">
        <v>151</v>
      </c>
      <c r="B48" s="79" t="s">
        <v>152</v>
      </c>
      <c r="C48" s="273"/>
      <c r="D48" s="273"/>
      <c r="E48" s="274"/>
      <c r="F48" s="274"/>
      <c r="G48" s="151">
        <v>25443.51</v>
      </c>
      <c r="H48" s="273"/>
      <c r="I48" s="273"/>
      <c r="J48" s="150">
        <f t="shared" si="0"/>
        <v>25443.51</v>
      </c>
      <c r="L48" s="120"/>
    </row>
    <row r="49" spans="1:10" ht="15.75" customHeight="1" x14ac:dyDescent="0.2">
      <c r="A49" s="38" t="s">
        <v>56</v>
      </c>
      <c r="B49" s="275" t="s">
        <v>57</v>
      </c>
      <c r="C49" s="273">
        <v>234596.64</v>
      </c>
      <c r="D49" s="273"/>
      <c r="E49" s="274"/>
      <c r="F49" s="274"/>
      <c r="G49" s="151">
        <v>0</v>
      </c>
      <c r="H49" s="273"/>
      <c r="I49" s="273"/>
      <c r="J49" s="150">
        <f>C49</f>
        <v>234596.64</v>
      </c>
    </row>
    <row r="50" spans="1:10" ht="15.75" customHeight="1" x14ac:dyDescent="0.2">
      <c r="A50" s="38" t="s">
        <v>153</v>
      </c>
      <c r="B50" s="79" t="s">
        <v>154</v>
      </c>
      <c r="C50" s="273"/>
      <c r="D50" s="273"/>
      <c r="E50" s="274"/>
      <c r="F50" s="274"/>
      <c r="G50" s="151">
        <v>164.97</v>
      </c>
      <c r="H50" s="273"/>
      <c r="I50" s="273"/>
      <c r="J50" s="150">
        <f t="shared" si="0"/>
        <v>164.97</v>
      </c>
    </row>
    <row r="51" spans="1:10" ht="15.75" customHeight="1" x14ac:dyDescent="0.2">
      <c r="A51" s="38" t="s">
        <v>335</v>
      </c>
      <c r="B51" s="79" t="s">
        <v>348</v>
      </c>
      <c r="C51" s="273"/>
      <c r="D51" s="273"/>
      <c r="E51" s="274"/>
      <c r="F51" s="274"/>
      <c r="G51" s="151"/>
      <c r="H51" s="273"/>
      <c r="I51" s="273"/>
      <c r="J51" s="150">
        <f t="shared" si="0"/>
        <v>0</v>
      </c>
    </row>
    <row r="52" spans="1:10" ht="15.75" customHeight="1" x14ac:dyDescent="0.2">
      <c r="A52" s="38" t="s">
        <v>155</v>
      </c>
      <c r="B52" s="79" t="s">
        <v>156</v>
      </c>
      <c r="C52" s="273"/>
      <c r="D52" s="273"/>
      <c r="E52" s="274"/>
      <c r="F52" s="274"/>
      <c r="G52" s="151">
        <v>11.43</v>
      </c>
      <c r="H52" s="273"/>
      <c r="I52" s="273"/>
      <c r="J52" s="150">
        <f t="shared" si="0"/>
        <v>11.43</v>
      </c>
    </row>
    <row r="53" spans="1:10" ht="15.75" customHeight="1" x14ac:dyDescent="0.2">
      <c r="A53" s="38" t="s">
        <v>157</v>
      </c>
      <c r="B53" s="79" t="s">
        <v>158</v>
      </c>
      <c r="C53" s="273"/>
      <c r="D53" s="273"/>
      <c r="E53" s="274"/>
      <c r="F53" s="274"/>
      <c r="G53" s="151">
        <v>42.92</v>
      </c>
      <c r="H53" s="273"/>
      <c r="I53" s="273"/>
      <c r="J53" s="150">
        <f t="shared" si="0"/>
        <v>42.92</v>
      </c>
    </row>
    <row r="54" spans="1:10" ht="15.75" customHeight="1" x14ac:dyDescent="0.2">
      <c r="A54" s="38" t="s">
        <v>159</v>
      </c>
      <c r="B54" s="79" t="s">
        <v>160</v>
      </c>
      <c r="C54" s="273"/>
      <c r="D54" s="273"/>
      <c r="E54" s="274"/>
      <c r="F54" s="274"/>
      <c r="G54" s="151"/>
      <c r="H54" s="273"/>
      <c r="I54" s="273"/>
      <c r="J54" s="150">
        <f t="shared" si="0"/>
        <v>0</v>
      </c>
    </row>
    <row r="55" spans="1:10" ht="15.75" customHeight="1" x14ac:dyDescent="0.2">
      <c r="A55" s="38" t="s">
        <v>391</v>
      </c>
      <c r="B55" s="275" t="s">
        <v>392</v>
      </c>
      <c r="C55" s="273"/>
      <c r="D55" s="273"/>
      <c r="E55" s="274"/>
      <c r="F55" s="274"/>
      <c r="G55" s="151"/>
      <c r="H55" s="273"/>
      <c r="I55" s="273"/>
      <c r="J55" s="150">
        <f t="shared" si="0"/>
        <v>0</v>
      </c>
    </row>
    <row r="56" spans="1:10" ht="15.75" customHeight="1" x14ac:dyDescent="0.2">
      <c r="A56" s="38" t="s">
        <v>58</v>
      </c>
      <c r="B56" s="275" t="s">
        <v>59</v>
      </c>
      <c r="C56" s="273"/>
      <c r="D56" s="273">
        <v>703789.8</v>
      </c>
      <c r="E56" s="274">
        <v>235612.06</v>
      </c>
      <c r="F56" s="274"/>
      <c r="G56" s="151">
        <v>0</v>
      </c>
      <c r="H56" s="273"/>
      <c r="I56" s="273"/>
      <c r="J56" s="150">
        <f>D56+E56</f>
        <v>939401.8600000001</v>
      </c>
    </row>
    <row r="57" spans="1:10" ht="15.75" customHeight="1" x14ac:dyDescent="0.2">
      <c r="A57" s="38" t="s">
        <v>161</v>
      </c>
      <c r="B57" s="79" t="s">
        <v>162</v>
      </c>
      <c r="C57" s="273"/>
      <c r="D57" s="273"/>
      <c r="E57" s="274"/>
      <c r="F57" s="274"/>
      <c r="G57" s="151">
        <v>66.67</v>
      </c>
      <c r="H57" s="273"/>
      <c r="I57" s="273"/>
      <c r="J57" s="150">
        <f t="shared" si="0"/>
        <v>66.67</v>
      </c>
    </row>
    <row r="58" spans="1:10" ht="15.75" customHeight="1" x14ac:dyDescent="0.2">
      <c r="A58" s="38" t="s">
        <v>163</v>
      </c>
      <c r="B58" s="79" t="s">
        <v>164</v>
      </c>
      <c r="C58" s="273"/>
      <c r="D58" s="273"/>
      <c r="E58" s="274"/>
      <c r="F58" s="274"/>
      <c r="G58" s="151">
        <v>8735.67</v>
      </c>
      <c r="H58" s="273"/>
      <c r="I58" s="273"/>
      <c r="J58" s="150">
        <f t="shared" si="0"/>
        <v>8735.67</v>
      </c>
    </row>
    <row r="59" spans="1:10" ht="15.75" customHeight="1" x14ac:dyDescent="0.2">
      <c r="A59" s="38" t="s">
        <v>393</v>
      </c>
      <c r="B59" s="79" t="s">
        <v>165</v>
      </c>
      <c r="C59" s="273"/>
      <c r="D59" s="273"/>
      <c r="E59" s="274"/>
      <c r="F59" s="274"/>
      <c r="G59" s="151"/>
      <c r="H59" s="273"/>
      <c r="I59" s="273"/>
      <c r="J59" s="150">
        <f t="shared" si="0"/>
        <v>0</v>
      </c>
    </row>
    <row r="60" spans="1:10" ht="15.75" customHeight="1" thickBot="1" x14ac:dyDescent="0.25">
      <c r="A60" s="149" t="s">
        <v>166</v>
      </c>
      <c r="B60" s="275" t="s">
        <v>164</v>
      </c>
      <c r="C60" s="276"/>
      <c r="D60" s="276"/>
      <c r="E60" s="277"/>
      <c r="F60" s="277"/>
      <c r="G60" s="228"/>
      <c r="H60" s="276"/>
      <c r="I60" s="276"/>
      <c r="J60" s="150">
        <f t="shared" si="0"/>
        <v>0</v>
      </c>
    </row>
    <row r="61" spans="1:10" s="201" customFormat="1" ht="15.75" customHeight="1" thickBot="1" x14ac:dyDescent="0.25">
      <c r="A61" s="409" t="s">
        <v>104</v>
      </c>
      <c r="B61" s="410" t="s">
        <v>105</v>
      </c>
      <c r="C61" s="411">
        <v>711.01</v>
      </c>
      <c r="D61" s="411">
        <v>61832.78</v>
      </c>
      <c r="E61" s="231"/>
      <c r="F61" s="231"/>
      <c r="G61" s="412">
        <v>15134.48</v>
      </c>
      <c r="H61" s="413">
        <v>207295.35</v>
      </c>
      <c r="I61" s="413"/>
      <c r="J61" s="414">
        <f>C61+D61+G61+H61</f>
        <v>284973.62</v>
      </c>
    </row>
    <row r="62" spans="1:10" ht="15.75" customHeight="1" x14ac:dyDescent="0.2">
      <c r="A62" s="229" t="s">
        <v>349</v>
      </c>
      <c r="B62" s="278" t="s">
        <v>350</v>
      </c>
      <c r="C62" s="279">
        <v>18422.259999999998</v>
      </c>
      <c r="D62" s="279">
        <v>55266.78</v>
      </c>
      <c r="E62" s="279"/>
      <c r="F62" s="279"/>
      <c r="G62" s="150">
        <v>54468.31</v>
      </c>
      <c r="H62" s="279"/>
      <c r="I62" s="279"/>
      <c r="J62" s="150">
        <f>C62+D62+E62+F62+G62+H62+I62</f>
        <v>128157.34999999999</v>
      </c>
    </row>
    <row r="63" spans="1:10" ht="16.5" customHeight="1" thickBot="1" x14ac:dyDescent="0.25">
      <c r="A63" s="280"/>
      <c r="B63" s="281" t="s">
        <v>19</v>
      </c>
      <c r="C63" s="282">
        <f>SUM(C49:C62)</f>
        <v>253729.91000000003</v>
      </c>
      <c r="D63" s="282">
        <f>SUM(D54:D62)</f>
        <v>820889.3600000001</v>
      </c>
      <c r="E63" s="282">
        <f>E56</f>
        <v>235612.06</v>
      </c>
      <c r="F63" s="282"/>
      <c r="G63" s="282">
        <f>SUM(G10:G62)</f>
        <v>553787.41999999993</v>
      </c>
      <c r="H63" s="282">
        <f>SUM(H10:H61)</f>
        <v>207295.35</v>
      </c>
      <c r="I63" s="282"/>
      <c r="J63" s="230">
        <f>SUM(J10:J62)</f>
        <v>2071314.1</v>
      </c>
    </row>
    <row r="64" spans="1:10" ht="15" customHeight="1" x14ac:dyDescent="0.3">
      <c r="A64" s="4"/>
      <c r="B64" s="15"/>
      <c r="J64" s="331"/>
    </row>
    <row r="65" spans="1:10" ht="15.75" customHeight="1" x14ac:dyDescent="0.3">
      <c r="A65" s="12"/>
      <c r="B65" s="15"/>
    </row>
    <row r="66" spans="1:10" ht="20.25" customHeight="1" x14ac:dyDescent="0.35">
      <c r="A66" s="21"/>
      <c r="G66" s="59"/>
    </row>
    <row r="67" spans="1:10" x14ac:dyDescent="0.3">
      <c r="A67" s="430"/>
      <c r="B67" s="430"/>
      <c r="C67" s="430"/>
      <c r="D67" s="430"/>
      <c r="E67" s="430"/>
      <c r="F67" s="430"/>
      <c r="G67" s="430"/>
    </row>
    <row r="68" spans="1:10" x14ac:dyDescent="0.3">
      <c r="A68" s="430"/>
      <c r="B68" s="430"/>
      <c r="C68" s="430"/>
      <c r="D68" s="430"/>
      <c r="E68" s="430"/>
      <c r="F68" s="430"/>
      <c r="G68" s="430"/>
    </row>
    <row r="69" spans="1:10" x14ac:dyDescent="0.3">
      <c r="A69" s="430"/>
      <c r="B69" s="430"/>
      <c r="C69" s="430"/>
      <c r="D69" s="430"/>
      <c r="E69" s="430"/>
      <c r="F69" s="430"/>
      <c r="G69" s="430"/>
    </row>
    <row r="70" spans="1:10" x14ac:dyDescent="0.3">
      <c r="A70" s="430"/>
      <c r="B70" s="430"/>
      <c r="C70" s="430"/>
      <c r="D70" s="430"/>
      <c r="E70" s="430"/>
      <c r="F70" s="430"/>
      <c r="G70" s="430"/>
    </row>
    <row r="71" spans="1:10" x14ac:dyDescent="0.3">
      <c r="A71" s="430"/>
      <c r="B71" s="430"/>
      <c r="C71" s="430"/>
      <c r="D71" s="430"/>
      <c r="E71" s="430"/>
      <c r="F71" s="430"/>
      <c r="G71" s="430"/>
    </row>
    <row r="72" spans="1:10" x14ac:dyDescent="0.3">
      <c r="A72" s="430"/>
      <c r="B72" s="430"/>
      <c r="C72" s="430"/>
      <c r="D72" s="430"/>
      <c r="E72" s="430"/>
      <c r="F72" s="430"/>
      <c r="G72" s="430"/>
    </row>
    <row r="73" spans="1:10" x14ac:dyDescent="0.3">
      <c r="A73" s="4"/>
    </row>
    <row r="74" spans="1:10" x14ac:dyDescent="0.3">
      <c r="A74" s="4"/>
    </row>
    <row r="75" spans="1:10" ht="18" x14ac:dyDescent="0.35">
      <c r="A75" s="428"/>
      <c r="B75" s="429"/>
      <c r="C75" s="429"/>
      <c r="D75" s="429"/>
      <c r="E75" s="429"/>
      <c r="F75" s="429"/>
      <c r="G75" s="429"/>
      <c r="H75" s="429"/>
      <c r="I75" s="429"/>
      <c r="J75" s="429"/>
    </row>
    <row r="76" spans="1:10" ht="18" x14ac:dyDescent="0.35">
      <c r="A76" s="20"/>
      <c r="B76" s="24"/>
      <c r="C76" s="24"/>
      <c r="D76" s="24"/>
      <c r="E76" s="233"/>
      <c r="F76" s="24"/>
      <c r="G76" s="24"/>
      <c r="H76" s="24"/>
      <c r="I76" s="24"/>
      <c r="J76" s="24"/>
    </row>
    <row r="77" spans="1:10" x14ac:dyDescent="0.3">
      <c r="A77" s="25"/>
      <c r="B77" s="22"/>
      <c r="C77" s="22"/>
      <c r="D77" s="22"/>
      <c r="E77" s="22"/>
      <c r="F77" s="25"/>
      <c r="G77" s="22"/>
      <c r="H77" s="22"/>
      <c r="I77" s="22"/>
    </row>
    <row r="78" spans="1:10" x14ac:dyDescent="0.3">
      <c r="A78" s="25"/>
      <c r="B78" s="22"/>
      <c r="C78" s="22"/>
      <c r="D78" s="22"/>
      <c r="E78" s="22"/>
      <c r="F78" s="25"/>
      <c r="G78" s="22"/>
      <c r="H78" s="22"/>
      <c r="I78" s="22"/>
    </row>
    <row r="79" spans="1:10" x14ac:dyDescent="0.3">
      <c r="A79" s="25"/>
      <c r="B79" s="22"/>
      <c r="C79" s="22"/>
      <c r="D79" s="22"/>
      <c r="E79" s="22"/>
      <c r="F79" s="26"/>
      <c r="G79" s="22"/>
      <c r="H79" s="22"/>
      <c r="I79" s="22"/>
    </row>
    <row r="80" spans="1:10" x14ac:dyDescent="0.3">
      <c r="A80" s="23"/>
      <c r="B80" s="22"/>
      <c r="C80" s="22"/>
      <c r="D80" s="22"/>
      <c r="E80" s="22"/>
      <c r="F80" s="26"/>
      <c r="G80" s="22"/>
      <c r="H80" s="22"/>
      <c r="I80" s="22"/>
    </row>
    <row r="81" spans="1:9" x14ac:dyDescent="0.3">
      <c r="A81" s="25"/>
      <c r="B81" s="22"/>
      <c r="C81" s="22"/>
      <c r="D81" s="22"/>
      <c r="E81" s="22"/>
      <c r="F81" s="26"/>
      <c r="G81" s="22"/>
      <c r="H81" s="22"/>
      <c r="I81" s="22"/>
    </row>
    <row r="82" spans="1:9" x14ac:dyDescent="0.3">
      <c r="A82" s="25"/>
      <c r="B82" s="22"/>
      <c r="C82" s="22"/>
      <c r="D82" s="22"/>
      <c r="E82" s="22"/>
      <c r="F82" s="26"/>
      <c r="G82" s="22"/>
      <c r="H82" s="22"/>
      <c r="I82" s="22"/>
    </row>
    <row r="83" spans="1:9" x14ac:dyDescent="0.3">
      <c r="A83" s="25"/>
      <c r="B83" s="22"/>
      <c r="C83" s="22"/>
      <c r="D83" s="22"/>
      <c r="E83" s="22"/>
      <c r="F83" s="22"/>
      <c r="G83" s="22"/>
      <c r="H83" s="22"/>
      <c r="I83" s="22"/>
    </row>
    <row r="84" spans="1:9" x14ac:dyDescent="0.3">
      <c r="A84" s="25"/>
      <c r="B84" s="22"/>
      <c r="C84" s="22"/>
      <c r="D84" s="22"/>
      <c r="E84" s="22"/>
      <c r="F84" s="26"/>
      <c r="G84" s="22"/>
      <c r="H84" s="22"/>
      <c r="I84" s="22"/>
    </row>
  </sheetData>
  <mergeCells count="22">
    <mergeCell ref="A75:J75"/>
    <mergeCell ref="A67:G67"/>
    <mergeCell ref="H7:H9"/>
    <mergeCell ref="A72:G72"/>
    <mergeCell ref="A68:G68"/>
    <mergeCell ref="A71:G71"/>
    <mergeCell ref="J7:J9"/>
    <mergeCell ref="C7:F7"/>
    <mergeCell ref="F8:F9"/>
    <mergeCell ref="A70:G70"/>
    <mergeCell ref="G7:G9"/>
    <mergeCell ref="A69:G69"/>
    <mergeCell ref="B7:B9"/>
    <mergeCell ref="C8:D8"/>
    <mergeCell ref="I7:I9"/>
    <mergeCell ref="A7:A9"/>
    <mergeCell ref="A1:J1"/>
    <mergeCell ref="A2:J2"/>
    <mergeCell ref="A4:J4"/>
    <mergeCell ref="A3:J3"/>
    <mergeCell ref="A6:J6"/>
    <mergeCell ref="A5:J5"/>
  </mergeCells>
  <phoneticPr fontId="8" type="noConversion"/>
  <printOptions horizontalCentered="1" verticalCentered="1"/>
  <pageMargins left="0.31" right="0.17" top="0.5" bottom="0.4" header="0.12" footer="0"/>
  <pageSetup scale="69" orientation="portrait" horizontalDpi="4294967293" r:id="rId1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topLeftCell="A4" zoomScaleNormal="80" workbookViewId="0">
      <selection activeCell="J16" sqref="J16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51"/>
      <c r="B1" s="52"/>
      <c r="C1" s="53"/>
      <c r="D1" s="53"/>
      <c r="E1" s="53"/>
      <c r="F1" s="53"/>
      <c r="G1" s="53"/>
      <c r="H1" s="54"/>
    </row>
    <row r="2" spans="1:8" ht="17.25" customHeight="1" x14ac:dyDescent="0.3">
      <c r="A2" s="494" t="s">
        <v>297</v>
      </c>
      <c r="B2" s="511"/>
      <c r="C2" s="511"/>
      <c r="D2" s="511"/>
      <c r="E2" s="511"/>
      <c r="F2" s="511"/>
      <c r="G2" s="511"/>
      <c r="H2" s="511"/>
    </row>
    <row r="3" spans="1:8" ht="15.75" customHeight="1" x14ac:dyDescent="0.3">
      <c r="A3" s="494" t="s">
        <v>296</v>
      </c>
      <c r="B3" s="511"/>
      <c r="C3" s="511"/>
      <c r="D3" s="511"/>
      <c r="E3" s="511"/>
      <c r="F3" s="511"/>
      <c r="G3" s="511"/>
      <c r="H3" s="511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19.5" thickBot="1" x14ac:dyDescent="0.35">
      <c r="A9" s="504" t="s">
        <v>472</v>
      </c>
      <c r="B9" s="504"/>
      <c r="C9" s="504"/>
      <c r="D9" s="504"/>
      <c r="E9" s="504"/>
      <c r="F9" s="504"/>
      <c r="G9" s="504"/>
      <c r="H9" s="50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313</v>
      </c>
      <c r="G12" s="105" t="s">
        <v>314</v>
      </c>
      <c r="H12" s="32">
        <v>12000</v>
      </c>
    </row>
    <row r="13" spans="1:8" x14ac:dyDescent="0.2">
      <c r="A13" s="55"/>
      <c r="B13" s="70"/>
      <c r="C13" s="56"/>
      <c r="D13" s="56"/>
      <c r="E13" s="56"/>
      <c r="F13" s="41"/>
      <c r="G13" s="106"/>
      <c r="H13" s="33"/>
    </row>
    <row r="14" spans="1:8" x14ac:dyDescent="0.2">
      <c r="A14" s="55"/>
      <c r="B14" s="70"/>
      <c r="C14" s="56"/>
      <c r="D14" s="56"/>
      <c r="E14" s="56"/>
      <c r="F14" s="41"/>
      <c r="G14" s="105"/>
      <c r="H14" s="33"/>
    </row>
    <row r="15" spans="1:8" x14ac:dyDescent="0.2">
      <c r="A15" s="55"/>
      <c r="B15" s="70"/>
      <c r="C15" s="56"/>
      <c r="D15" s="56"/>
      <c r="E15" s="56"/>
      <c r="F15" s="41"/>
      <c r="G15" s="106"/>
      <c r="H15" s="33"/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/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324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331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330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49"/>
  <sheetViews>
    <sheetView view="pageLayout" zoomScaleNormal="80" workbookViewId="0">
      <selection activeCell="N11" sqref="N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9" ht="18" x14ac:dyDescent="0.35">
      <c r="A1" s="51"/>
      <c r="B1" s="52"/>
      <c r="C1" s="53"/>
      <c r="D1" s="53"/>
      <c r="E1" s="53"/>
      <c r="F1" s="53"/>
      <c r="G1" s="53"/>
      <c r="H1" s="54"/>
    </row>
    <row r="2" spans="1:9" ht="17.25" customHeight="1" x14ac:dyDescent="0.3">
      <c r="A2" s="494" t="s">
        <v>297</v>
      </c>
      <c r="B2" s="511"/>
      <c r="C2" s="511"/>
      <c r="D2" s="511"/>
      <c r="E2" s="511"/>
      <c r="F2" s="511"/>
      <c r="G2" s="511"/>
      <c r="H2" s="511"/>
    </row>
    <row r="3" spans="1:9" ht="15.75" customHeight="1" x14ac:dyDescent="0.3">
      <c r="A3" s="494" t="s">
        <v>296</v>
      </c>
      <c r="B3" s="511"/>
      <c r="C3" s="511"/>
      <c r="D3" s="511"/>
      <c r="E3" s="511"/>
      <c r="F3" s="511"/>
      <c r="G3" s="511"/>
      <c r="H3" s="511"/>
    </row>
    <row r="4" spans="1:9" ht="15.75" customHeight="1" x14ac:dyDescent="0.3">
      <c r="A4" s="494" t="s">
        <v>5</v>
      </c>
      <c r="B4" s="511"/>
      <c r="C4" s="511"/>
      <c r="D4" s="511"/>
      <c r="E4" s="511"/>
      <c r="F4" s="511"/>
      <c r="G4" s="511"/>
      <c r="H4" s="511"/>
    </row>
    <row r="5" spans="1:9" ht="16.5" customHeight="1" x14ac:dyDescent="0.3">
      <c r="A5" s="494" t="s">
        <v>416</v>
      </c>
      <c r="B5" s="511"/>
      <c r="C5" s="511"/>
      <c r="D5" s="511"/>
      <c r="E5" s="511"/>
      <c r="F5" s="511"/>
      <c r="G5" s="511"/>
      <c r="H5" s="511"/>
    </row>
    <row r="6" spans="1:9" ht="16.5" customHeight="1" x14ac:dyDescent="0.3">
      <c r="A6" s="494" t="s">
        <v>6</v>
      </c>
      <c r="B6" s="511"/>
      <c r="C6" s="511"/>
      <c r="D6" s="511"/>
      <c r="E6" s="511"/>
      <c r="F6" s="511"/>
      <c r="G6" s="511"/>
      <c r="H6" s="511"/>
    </row>
    <row r="7" spans="1:9" ht="15" x14ac:dyDescent="0.3">
      <c r="A7" s="171"/>
      <c r="B7" s="172"/>
      <c r="C7" s="172"/>
      <c r="D7" s="172"/>
      <c r="E7" s="172"/>
      <c r="F7" s="172"/>
      <c r="G7" s="171"/>
      <c r="H7" s="186"/>
      <c r="I7" s="219"/>
    </row>
    <row r="8" spans="1:9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  <c r="I8" s="219"/>
    </row>
    <row r="9" spans="1:9" ht="19.5" thickBot="1" x14ac:dyDescent="0.35">
      <c r="A9" s="504" t="s">
        <v>473</v>
      </c>
      <c r="B9" s="504"/>
      <c r="C9" s="504"/>
      <c r="D9" s="504"/>
      <c r="E9" s="504"/>
      <c r="F9" s="504"/>
      <c r="G9" s="504"/>
      <c r="H9" s="504"/>
      <c r="I9" s="219"/>
    </row>
    <row r="10" spans="1:9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  <c r="I10" s="219"/>
    </row>
    <row r="11" spans="1:9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  <c r="I11" s="219"/>
    </row>
    <row r="12" spans="1:9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313</v>
      </c>
      <c r="G12" s="105" t="s">
        <v>314</v>
      </c>
      <c r="H12" s="32">
        <v>80000</v>
      </c>
    </row>
    <row r="13" spans="1:9" x14ac:dyDescent="0.2">
      <c r="A13" s="55"/>
      <c r="B13" s="70"/>
      <c r="C13" s="56"/>
      <c r="D13" s="56"/>
      <c r="E13" s="56"/>
      <c r="F13" s="41"/>
      <c r="G13" s="106"/>
      <c r="H13" s="33"/>
    </row>
    <row r="14" spans="1:9" x14ac:dyDescent="0.2">
      <c r="A14" s="55"/>
      <c r="B14" s="70"/>
      <c r="C14" s="56"/>
      <c r="D14" s="56"/>
      <c r="E14" s="56"/>
      <c r="F14" s="41"/>
      <c r="G14" s="105"/>
      <c r="H14" s="33"/>
    </row>
    <row r="15" spans="1:9" x14ac:dyDescent="0.2">
      <c r="A15" s="55"/>
      <c r="B15" s="70"/>
      <c r="C15" s="56"/>
      <c r="D15" s="56"/>
      <c r="E15" s="56"/>
      <c r="F15" s="41"/>
      <c r="G15" s="106"/>
      <c r="H15" s="33"/>
    </row>
    <row r="16" spans="1:9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80000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325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zoomScaleNormal="80" workbookViewId="0">
      <selection activeCell="M11" sqref="M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51"/>
      <c r="B1" s="52"/>
      <c r="C1" s="53"/>
      <c r="D1" s="53"/>
      <c r="E1" s="53"/>
      <c r="F1" s="53"/>
      <c r="G1" s="53"/>
      <c r="H1" s="54"/>
    </row>
    <row r="2" spans="1:8" ht="17.25" customHeight="1" x14ac:dyDescent="0.3">
      <c r="A2" s="494" t="s">
        <v>297</v>
      </c>
      <c r="B2" s="511"/>
      <c r="C2" s="511"/>
      <c r="D2" s="511"/>
      <c r="E2" s="511"/>
      <c r="F2" s="511"/>
      <c r="G2" s="511"/>
      <c r="H2" s="511"/>
    </row>
    <row r="3" spans="1:8" ht="15.75" customHeight="1" x14ac:dyDescent="0.3">
      <c r="A3" s="494" t="s">
        <v>296</v>
      </c>
      <c r="B3" s="511"/>
      <c r="C3" s="511"/>
      <c r="D3" s="511"/>
      <c r="E3" s="511"/>
      <c r="F3" s="511"/>
      <c r="G3" s="511"/>
      <c r="H3" s="511"/>
    </row>
    <row r="4" spans="1:8" ht="15.75" customHeight="1" x14ac:dyDescent="0.3">
      <c r="A4" s="494" t="s">
        <v>5</v>
      </c>
      <c r="B4" s="511"/>
      <c r="C4" s="511"/>
      <c r="D4" s="511"/>
      <c r="E4" s="511"/>
      <c r="F4" s="511"/>
      <c r="G4" s="511"/>
      <c r="H4" s="511"/>
    </row>
    <row r="5" spans="1:8" ht="16.5" customHeight="1" x14ac:dyDescent="0.3">
      <c r="A5" s="494" t="s">
        <v>416</v>
      </c>
      <c r="B5" s="511"/>
      <c r="C5" s="511"/>
      <c r="D5" s="511"/>
      <c r="E5" s="511"/>
      <c r="F5" s="511"/>
      <c r="G5" s="511"/>
      <c r="H5" s="511"/>
    </row>
    <row r="6" spans="1:8" ht="16.5" customHeight="1" x14ac:dyDescent="0.3">
      <c r="A6" s="494" t="s">
        <v>6</v>
      </c>
      <c r="B6" s="511"/>
      <c r="C6" s="511"/>
      <c r="D6" s="511"/>
      <c r="E6" s="511"/>
      <c r="F6" s="511"/>
      <c r="G6" s="511"/>
      <c r="H6" s="511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19.5" thickBot="1" x14ac:dyDescent="0.35">
      <c r="A9" s="504" t="s">
        <v>474</v>
      </c>
      <c r="B9" s="504"/>
      <c r="C9" s="504"/>
      <c r="D9" s="504"/>
      <c r="E9" s="504"/>
      <c r="F9" s="504"/>
      <c r="G9" s="504"/>
      <c r="H9" s="50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313</v>
      </c>
      <c r="G12" s="105" t="s">
        <v>314</v>
      </c>
      <c r="H12" s="32">
        <v>80000</v>
      </c>
    </row>
    <row r="13" spans="1:8" x14ac:dyDescent="0.2">
      <c r="A13" s="55"/>
      <c r="B13" s="70"/>
      <c r="C13" s="56"/>
      <c r="D13" s="56"/>
      <c r="E13" s="56"/>
      <c r="F13" s="41"/>
      <c r="G13" s="106"/>
      <c r="H13" s="33"/>
    </row>
    <row r="14" spans="1:8" x14ac:dyDescent="0.2">
      <c r="A14" s="55"/>
      <c r="B14" s="70"/>
      <c r="C14" s="56"/>
      <c r="D14" s="56"/>
      <c r="E14" s="56"/>
      <c r="F14" s="41"/>
      <c r="G14" s="105"/>
      <c r="H14" s="33"/>
    </row>
    <row r="15" spans="1:8" x14ac:dyDescent="0.2">
      <c r="A15" s="55"/>
      <c r="B15" s="70"/>
      <c r="C15" s="56"/>
      <c r="D15" s="56"/>
      <c r="E15" s="56"/>
      <c r="F15" s="41"/>
      <c r="G15" s="106"/>
      <c r="H15" s="33"/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80000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340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331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330</v>
      </c>
      <c r="B32" s="598"/>
      <c r="C32" s="598"/>
      <c r="D32" s="598"/>
      <c r="E32" s="598"/>
      <c r="F32" s="599"/>
      <c r="G32" s="597" t="s">
        <v>327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topLeftCell="A4" zoomScaleNormal="80" workbookViewId="0">
      <selection activeCell="M11" sqref="M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171"/>
      <c r="B1" s="172"/>
      <c r="C1" s="217"/>
      <c r="D1" s="217"/>
      <c r="E1" s="217"/>
      <c r="F1" s="217"/>
      <c r="G1" s="217"/>
      <c r="H1" s="218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44.25" customHeight="1" thickBot="1" x14ac:dyDescent="0.35">
      <c r="A9" s="614" t="s">
        <v>475</v>
      </c>
      <c r="B9" s="614"/>
      <c r="C9" s="614"/>
      <c r="D9" s="614"/>
      <c r="E9" s="614"/>
      <c r="F9" s="614"/>
      <c r="G9" s="614"/>
      <c r="H9" s="61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315</v>
      </c>
      <c r="G12" s="105" t="s">
        <v>316</v>
      </c>
      <c r="H12" s="32">
        <v>25000</v>
      </c>
    </row>
    <row r="13" spans="1:8" x14ac:dyDescent="0.2">
      <c r="A13" s="55"/>
      <c r="B13" s="70"/>
      <c r="C13" s="56"/>
      <c r="D13" s="56"/>
      <c r="E13" s="56"/>
      <c r="F13" s="41"/>
      <c r="G13" s="106"/>
      <c r="H13" s="33"/>
    </row>
    <row r="14" spans="1:8" x14ac:dyDescent="0.2">
      <c r="A14" s="55"/>
      <c r="B14" s="70"/>
      <c r="C14" s="56"/>
      <c r="D14" s="56"/>
      <c r="E14" s="56"/>
      <c r="F14" s="41"/>
      <c r="G14" s="105"/>
      <c r="H14" s="33"/>
    </row>
    <row r="15" spans="1:8" x14ac:dyDescent="0.2">
      <c r="A15" s="55"/>
      <c r="B15" s="70"/>
      <c r="C15" s="56"/>
      <c r="D15" s="56"/>
      <c r="E15" s="56"/>
      <c r="F15" s="41"/>
      <c r="G15" s="106"/>
      <c r="H15" s="33"/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25000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topLeftCell="A2" zoomScaleNormal="80" workbookViewId="0">
      <selection activeCell="N19" sqref="N1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51"/>
      <c r="B1" s="52"/>
      <c r="C1" s="53"/>
      <c r="D1" s="53"/>
      <c r="E1" s="53"/>
      <c r="F1" s="53"/>
      <c r="G1" s="53"/>
      <c r="H1" s="54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44.25" customHeight="1" thickBot="1" x14ac:dyDescent="0.35">
      <c r="A9" s="614" t="s">
        <v>476</v>
      </c>
      <c r="B9" s="614"/>
      <c r="C9" s="614"/>
      <c r="D9" s="614"/>
      <c r="E9" s="614"/>
      <c r="F9" s="614"/>
      <c r="G9" s="614"/>
      <c r="H9" s="61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41">
        <v>61699</v>
      </c>
      <c r="G12" s="105" t="s">
        <v>174</v>
      </c>
      <c r="H12" s="33">
        <v>40000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48"/>
      <c r="B22" s="49"/>
      <c r="C22" s="49"/>
      <c r="D22" s="49"/>
      <c r="E22" s="49"/>
      <c r="F22" s="50"/>
      <c r="G22" s="62" t="s">
        <v>27</v>
      </c>
      <c r="H22" s="63">
        <f>SUM(H12:H21)</f>
        <v>40000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318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341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331</v>
      </c>
      <c r="B29" s="593"/>
      <c r="C29" s="593"/>
      <c r="D29" s="593"/>
      <c r="E29" s="593"/>
      <c r="F29" s="594"/>
      <c r="G29" s="595" t="s">
        <v>322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114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topLeftCell="A4" zoomScaleNormal="80" workbookViewId="0">
      <selection activeCell="M11" sqref="M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51"/>
      <c r="B1" s="52"/>
      <c r="C1" s="53"/>
      <c r="D1" s="53"/>
      <c r="E1" s="53"/>
      <c r="F1" s="53"/>
      <c r="G1" s="53"/>
      <c r="H1" s="54"/>
    </row>
    <row r="2" spans="1:8" ht="17.25" customHeight="1" x14ac:dyDescent="0.3">
      <c r="A2" s="494" t="s">
        <v>297</v>
      </c>
      <c r="B2" s="511"/>
      <c r="C2" s="511"/>
      <c r="D2" s="511"/>
      <c r="E2" s="511"/>
      <c r="F2" s="511"/>
      <c r="G2" s="511"/>
      <c r="H2" s="511"/>
    </row>
    <row r="3" spans="1:8" ht="15.75" customHeight="1" x14ac:dyDescent="0.3">
      <c r="A3" s="494" t="s">
        <v>296</v>
      </c>
      <c r="B3" s="511"/>
      <c r="C3" s="511"/>
      <c r="D3" s="511"/>
      <c r="E3" s="511"/>
      <c r="F3" s="511"/>
      <c r="G3" s="511"/>
      <c r="H3" s="511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41.25" customHeight="1" thickBot="1" x14ac:dyDescent="0.35">
      <c r="A9" s="614" t="s">
        <v>477</v>
      </c>
      <c r="B9" s="614"/>
      <c r="C9" s="614"/>
      <c r="D9" s="614"/>
      <c r="E9" s="614"/>
      <c r="F9" s="614"/>
      <c r="G9" s="614"/>
      <c r="H9" s="61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4</v>
      </c>
      <c r="B12" s="70" t="s">
        <v>295</v>
      </c>
      <c r="C12" s="56" t="s">
        <v>71</v>
      </c>
      <c r="D12" s="56" t="s">
        <v>74</v>
      </c>
      <c r="E12" s="56" t="s">
        <v>76</v>
      </c>
      <c r="F12" s="72" t="s">
        <v>317</v>
      </c>
      <c r="G12" s="74" t="s">
        <v>106</v>
      </c>
      <c r="H12" s="32">
        <v>40000</v>
      </c>
    </row>
    <row r="13" spans="1:8" x14ac:dyDescent="0.2">
      <c r="A13" s="55"/>
      <c r="B13" s="70"/>
      <c r="C13" s="70"/>
      <c r="D13" s="70"/>
      <c r="E13" s="70"/>
      <c r="F13" s="41"/>
      <c r="G13" s="74"/>
      <c r="H13" s="33"/>
    </row>
    <row r="14" spans="1:8" x14ac:dyDescent="0.2">
      <c r="A14" s="55"/>
      <c r="B14" s="56"/>
      <c r="C14" s="56"/>
      <c r="D14" s="56"/>
      <c r="E14" s="56"/>
      <c r="F14" s="41"/>
      <c r="G14" s="42"/>
      <c r="H14" s="33"/>
    </row>
    <row r="15" spans="1:8" x14ac:dyDescent="0.2">
      <c r="A15" s="55"/>
      <c r="B15" s="56"/>
      <c r="C15" s="56"/>
      <c r="D15" s="56"/>
      <c r="E15" s="56"/>
      <c r="F15" s="41"/>
      <c r="G15" s="42"/>
      <c r="H15" s="33"/>
    </row>
    <row r="16" spans="1:8" x14ac:dyDescent="0.2">
      <c r="A16" s="55"/>
      <c r="B16" s="56"/>
      <c r="C16" s="56"/>
      <c r="D16" s="56"/>
      <c r="E16" s="56"/>
      <c r="F16" s="41"/>
      <c r="G16" s="42"/>
      <c r="H16" s="33"/>
    </row>
    <row r="17" spans="1:8" x14ac:dyDescent="0.2">
      <c r="A17" s="55"/>
      <c r="B17" s="56"/>
      <c r="C17" s="56"/>
      <c r="D17" s="56"/>
      <c r="E17" s="56"/>
      <c r="F17" s="41"/>
      <c r="G17" s="42"/>
      <c r="H17" s="33"/>
    </row>
    <row r="18" spans="1:8" x14ac:dyDescent="0.2">
      <c r="A18" s="55"/>
      <c r="B18" s="56"/>
      <c r="C18" s="56"/>
      <c r="D18" s="56"/>
      <c r="E18" s="56"/>
      <c r="F18" s="41"/>
      <c r="G18" s="42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40000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324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zoomScaleNormal="80" workbookViewId="0">
      <selection activeCell="A50" sqref="A50:D55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171"/>
      <c r="B1" s="172"/>
      <c r="C1" s="217"/>
      <c r="D1" s="217"/>
      <c r="E1" s="217"/>
      <c r="F1" s="217"/>
      <c r="G1" s="217"/>
      <c r="H1" s="218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19.5" thickBot="1" x14ac:dyDescent="0.35">
      <c r="A9" s="504" t="s">
        <v>478</v>
      </c>
      <c r="B9" s="504"/>
      <c r="C9" s="504"/>
      <c r="D9" s="504"/>
      <c r="E9" s="504"/>
      <c r="F9" s="504"/>
      <c r="G9" s="504"/>
      <c r="H9" s="50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313</v>
      </c>
      <c r="G12" s="105" t="s">
        <v>314</v>
      </c>
      <c r="H12" s="32">
        <v>83000</v>
      </c>
    </row>
    <row r="13" spans="1:8" x14ac:dyDescent="0.2">
      <c r="A13" s="55">
        <v>3</v>
      </c>
      <c r="B13" s="70" t="s">
        <v>96</v>
      </c>
      <c r="C13" s="70" t="s">
        <v>71</v>
      </c>
      <c r="D13" s="70" t="s">
        <v>72</v>
      </c>
      <c r="E13" s="70" t="s">
        <v>209</v>
      </c>
      <c r="F13" s="41">
        <v>54314</v>
      </c>
      <c r="G13" s="105" t="s">
        <v>479</v>
      </c>
      <c r="H13" s="33">
        <v>20000</v>
      </c>
    </row>
    <row r="14" spans="1:8" x14ac:dyDescent="0.2">
      <c r="A14" s="55"/>
      <c r="B14" s="70"/>
      <c r="C14" s="56"/>
      <c r="D14" s="56"/>
      <c r="E14" s="56"/>
      <c r="F14" s="41"/>
      <c r="G14" s="105"/>
      <c r="H14" s="33"/>
    </row>
    <row r="15" spans="1:8" x14ac:dyDescent="0.2">
      <c r="A15" s="55"/>
      <c r="B15" s="70"/>
      <c r="C15" s="56"/>
      <c r="D15" s="56"/>
      <c r="E15" s="56"/>
      <c r="F15" s="41"/>
      <c r="G15" s="106"/>
      <c r="H15" s="33"/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103000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324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21"/>
      <c r="C38" s="10"/>
      <c r="D38" s="4"/>
      <c r="E38" s="4"/>
      <c r="F38" s="4"/>
      <c r="G38" s="2"/>
      <c r="H38" s="8"/>
    </row>
    <row r="39" spans="1:8" ht="18" x14ac:dyDescent="0.35">
      <c r="A39" s="3"/>
      <c r="B39" s="121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36:G36"/>
    <mergeCell ref="A30:F30"/>
    <mergeCell ref="G30:H30"/>
    <mergeCell ref="A32:F32"/>
    <mergeCell ref="G32:H32"/>
    <mergeCell ref="A34:F34"/>
    <mergeCell ref="A35:G35"/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N17" sqref="N17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351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389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313</v>
      </c>
      <c r="G12" s="105" t="s">
        <v>383</v>
      </c>
      <c r="H12" s="32">
        <v>5000</v>
      </c>
    </row>
    <row r="13" spans="1:8" x14ac:dyDescent="0.2">
      <c r="A13" s="55">
        <v>3</v>
      </c>
      <c r="B13" s="70" t="s">
        <v>96</v>
      </c>
      <c r="C13" s="70" t="s">
        <v>71</v>
      </c>
      <c r="D13" s="70" t="s">
        <v>72</v>
      </c>
      <c r="E13" s="70" t="s">
        <v>209</v>
      </c>
      <c r="F13" s="41">
        <v>54314</v>
      </c>
      <c r="G13" s="105" t="s">
        <v>480</v>
      </c>
      <c r="H13" s="33">
        <v>10000</v>
      </c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15000</v>
      </c>
    </row>
    <row r="23" spans="1:8" s="201" customFormat="1" ht="15" x14ac:dyDescent="0.3">
      <c r="A23" s="264"/>
      <c r="B23" s="264"/>
      <c r="C23" s="264"/>
      <c r="D23" s="264"/>
      <c r="E23" s="264"/>
      <c r="F23" s="264"/>
      <c r="G23" s="265"/>
      <c r="H23" s="266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140"/>
      <c r="C37" s="10"/>
      <c r="D37" s="4"/>
      <c r="E37" s="4"/>
      <c r="F37" s="4"/>
      <c r="G37" s="2"/>
      <c r="H37" s="8"/>
    </row>
    <row r="38" spans="1:8" ht="18" x14ac:dyDescent="0.35">
      <c r="A38" s="3"/>
      <c r="B38" s="140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M16" sqref="M16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481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384</v>
      </c>
      <c r="G12" s="105"/>
      <c r="H12" s="32">
        <v>17000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17000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140"/>
      <c r="C37" s="10"/>
      <c r="D37" s="4"/>
      <c r="E37" s="4"/>
      <c r="F37" s="4"/>
      <c r="G37" s="2"/>
      <c r="H37" s="8"/>
    </row>
    <row r="38" spans="1:8" ht="18" x14ac:dyDescent="0.35">
      <c r="A38" s="3"/>
      <c r="B38" s="140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I11" sqref="I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405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317</v>
      </c>
      <c r="G12" s="105" t="s">
        <v>385</v>
      </c>
      <c r="H12" s="32">
        <v>10262.49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10262.49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236"/>
      <c r="C37" s="10"/>
      <c r="D37" s="4"/>
      <c r="E37" s="4"/>
      <c r="F37" s="4"/>
      <c r="G37" s="2"/>
      <c r="H37" s="8"/>
    </row>
    <row r="38" spans="1:8" ht="18" x14ac:dyDescent="0.35">
      <c r="A38" s="3"/>
      <c r="B38" s="23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U140"/>
  <sheetViews>
    <sheetView view="pageLayout" topLeftCell="A103" zoomScale="80" zoomScaleNormal="70" zoomScalePageLayoutView="80" workbookViewId="0">
      <selection activeCell="L48" sqref="L48"/>
    </sheetView>
  </sheetViews>
  <sheetFormatPr baseColWidth="10" defaultColWidth="0.42578125" defaultRowHeight="15" x14ac:dyDescent="0.3"/>
  <cols>
    <col min="1" max="1" width="5.85546875" style="1" customWidth="1"/>
    <col min="2" max="2" width="25" style="2" customWidth="1"/>
    <col min="3" max="4" width="12" style="2" customWidth="1"/>
    <col min="5" max="5" width="11.7109375" style="2" customWidth="1"/>
    <col min="6" max="6" width="13.140625" style="2" customWidth="1"/>
    <col min="7" max="8" width="11.7109375" style="2" customWidth="1"/>
    <col min="9" max="9" width="12" style="2" customWidth="1"/>
    <col min="10" max="10" width="12.140625" style="2" customWidth="1"/>
    <col min="11" max="11" width="13.28515625" style="2" customWidth="1"/>
    <col min="12" max="12" width="13.5703125" style="2" customWidth="1"/>
    <col min="13" max="13" width="13.140625" style="2" customWidth="1"/>
    <col min="14" max="14" width="13.5703125" style="2" customWidth="1"/>
    <col min="15" max="15" width="11.42578125" style="2" customWidth="1"/>
    <col min="16" max="16" width="14" style="2" customWidth="1"/>
    <col min="17" max="17" width="15.42578125" style="8" customWidth="1"/>
    <col min="18" max="18" width="1" style="7" customWidth="1"/>
    <col min="21" max="21" width="15.7109375" customWidth="1"/>
  </cols>
  <sheetData>
    <row r="1" spans="1:21" ht="18.75" x14ac:dyDescent="0.3">
      <c r="A1" s="494" t="s">
        <v>297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21" ht="18.75" x14ac:dyDescent="0.3">
      <c r="A2" s="495" t="s">
        <v>296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</row>
    <row r="3" spans="1:21" ht="18.75" x14ac:dyDescent="0.3">
      <c r="A3" s="495" t="s">
        <v>113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</row>
    <row r="4" spans="1:21" ht="18.75" x14ac:dyDescent="0.3">
      <c r="A4" s="495" t="s">
        <v>416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</row>
    <row r="5" spans="1:21" ht="18.75" x14ac:dyDescent="0.3">
      <c r="A5" s="495" t="s">
        <v>6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</row>
    <row r="6" spans="1:21" ht="19.5" thickBot="1" x14ac:dyDescent="0.35">
      <c r="A6" s="152" t="s">
        <v>7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</row>
    <row r="7" spans="1:21" ht="30.75" customHeight="1" thickBot="1" x14ac:dyDescent="0.35">
      <c r="A7" s="449" t="s">
        <v>251</v>
      </c>
      <c r="B7" s="446" t="s">
        <v>252</v>
      </c>
      <c r="C7" s="492" t="s">
        <v>271</v>
      </c>
      <c r="D7" s="493"/>
      <c r="E7" s="493"/>
      <c r="F7" s="493"/>
      <c r="G7" s="492" t="s">
        <v>272</v>
      </c>
      <c r="H7" s="493"/>
      <c r="I7" s="493"/>
      <c r="J7" s="493"/>
      <c r="K7" s="492" t="s">
        <v>272</v>
      </c>
      <c r="L7" s="493"/>
      <c r="M7" s="493"/>
      <c r="N7" s="493"/>
      <c r="O7" s="454" t="s">
        <v>394</v>
      </c>
      <c r="P7" s="455"/>
      <c r="Q7" s="498" t="s">
        <v>247</v>
      </c>
    </row>
    <row r="8" spans="1:21" ht="15.75" customHeight="1" thickBot="1" x14ac:dyDescent="0.25">
      <c r="A8" s="496"/>
      <c r="B8" s="470"/>
      <c r="C8" s="501" t="s">
        <v>268</v>
      </c>
      <c r="D8" s="502"/>
      <c r="E8" s="502"/>
      <c r="F8" s="503"/>
      <c r="G8" s="501" t="s">
        <v>269</v>
      </c>
      <c r="H8" s="502"/>
      <c r="I8" s="502"/>
      <c r="J8" s="503"/>
      <c r="K8" s="289" t="s">
        <v>270</v>
      </c>
      <c r="L8" s="290" t="s">
        <v>210</v>
      </c>
      <c r="M8" s="501" t="s">
        <v>270</v>
      </c>
      <c r="N8" s="503"/>
      <c r="O8" s="456" t="s">
        <v>395</v>
      </c>
      <c r="P8" s="457"/>
      <c r="Q8" s="499"/>
    </row>
    <row r="9" spans="1:21" ht="15.75" customHeight="1" thickBot="1" x14ac:dyDescent="0.25">
      <c r="A9" s="496"/>
      <c r="B9" s="470"/>
      <c r="C9" s="501" t="s">
        <v>264</v>
      </c>
      <c r="D9" s="502"/>
      <c r="E9" s="502"/>
      <c r="F9" s="503"/>
      <c r="G9" s="501" t="s">
        <v>264</v>
      </c>
      <c r="H9" s="502"/>
      <c r="I9" s="502"/>
      <c r="J9" s="503"/>
      <c r="K9" s="290" t="s">
        <v>265</v>
      </c>
      <c r="L9" s="290" t="s">
        <v>265</v>
      </c>
      <c r="M9" s="290" t="s">
        <v>265</v>
      </c>
      <c r="N9" s="290" t="s">
        <v>267</v>
      </c>
      <c r="O9" s="154" t="s">
        <v>267</v>
      </c>
      <c r="P9" s="154" t="s">
        <v>265</v>
      </c>
      <c r="Q9" s="499"/>
    </row>
    <row r="10" spans="1:21" s="11" customFormat="1" ht="81.75" customHeight="1" thickBot="1" x14ac:dyDescent="0.25">
      <c r="A10" s="497"/>
      <c r="B10" s="471"/>
      <c r="C10" s="291" t="s">
        <v>253</v>
      </c>
      <c r="D10" s="290" t="s">
        <v>254</v>
      </c>
      <c r="E10" s="292" t="s">
        <v>255</v>
      </c>
      <c r="F10" s="290" t="s">
        <v>256</v>
      </c>
      <c r="G10" s="292" t="s">
        <v>257</v>
      </c>
      <c r="H10" s="290" t="s">
        <v>258</v>
      </c>
      <c r="I10" s="292" t="s">
        <v>259</v>
      </c>
      <c r="J10" s="290" t="s">
        <v>260</v>
      </c>
      <c r="K10" s="292" t="s">
        <v>261</v>
      </c>
      <c r="L10" s="290" t="s">
        <v>284</v>
      </c>
      <c r="M10" s="290" t="s">
        <v>469</v>
      </c>
      <c r="N10" s="293" t="s">
        <v>263</v>
      </c>
      <c r="O10" s="325" t="s">
        <v>396</v>
      </c>
      <c r="P10" s="325" t="s">
        <v>397</v>
      </c>
      <c r="Q10" s="500"/>
      <c r="R10" s="7"/>
    </row>
    <row r="11" spans="1:21" s="201" customFormat="1" ht="12.75" x14ac:dyDescent="0.2">
      <c r="A11" s="294" t="s">
        <v>60</v>
      </c>
      <c r="B11" s="295" t="s">
        <v>61</v>
      </c>
      <c r="C11" s="296">
        <v>0</v>
      </c>
      <c r="D11" s="296"/>
      <c r="E11" s="296">
        <v>50400</v>
      </c>
      <c r="F11" s="296">
        <v>138180</v>
      </c>
      <c r="G11" s="296">
        <v>40200</v>
      </c>
      <c r="H11" s="296">
        <v>29640</v>
      </c>
      <c r="I11" s="296"/>
      <c r="J11" s="296"/>
      <c r="K11" s="296">
        <v>22560</v>
      </c>
      <c r="L11" s="296"/>
      <c r="M11" s="296"/>
      <c r="N11" s="296"/>
      <c r="O11" s="296"/>
      <c r="P11" s="296"/>
      <c r="Q11" s="299">
        <f>SUM(C11:P11)</f>
        <v>280980</v>
      </c>
      <c r="R11" s="381">
        <f>SUM(C11:Q11)</f>
        <v>561960</v>
      </c>
      <c r="U11" s="381"/>
    </row>
    <row r="12" spans="1:21" s="201" customFormat="1" ht="15.75" customHeight="1" x14ac:dyDescent="0.2">
      <c r="A12" s="297">
        <v>51103</v>
      </c>
      <c r="B12" s="298" t="s">
        <v>62</v>
      </c>
      <c r="C12" s="299">
        <v>16800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>
        <f t="shared" ref="Q12:Q51" si="0">SUM(C12:P12)</f>
        <v>16800</v>
      </c>
      <c r="R12" s="381">
        <f>SUM(C12:Q12)</f>
        <v>33600</v>
      </c>
      <c r="U12" s="381"/>
    </row>
    <row r="13" spans="1:21" s="201" customFormat="1" ht="15.75" customHeight="1" x14ac:dyDescent="0.2">
      <c r="A13" s="297">
        <v>51104</v>
      </c>
      <c r="B13" s="298" t="s">
        <v>199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>
        <f t="shared" si="0"/>
        <v>0</v>
      </c>
      <c r="R13" s="381"/>
      <c r="U13" s="381"/>
    </row>
    <row r="14" spans="1:21" s="201" customFormat="1" ht="15.75" customHeight="1" x14ac:dyDescent="0.2">
      <c r="A14" s="297">
        <v>51105</v>
      </c>
      <c r="B14" s="298" t="s">
        <v>79</v>
      </c>
      <c r="C14" s="299"/>
      <c r="D14" s="299"/>
      <c r="E14" s="299"/>
      <c r="F14" s="299"/>
      <c r="G14" s="299">
        <v>30400</v>
      </c>
      <c r="H14" s="299"/>
      <c r="I14" s="299"/>
      <c r="J14" s="299"/>
      <c r="K14" s="299"/>
      <c r="L14" s="299"/>
      <c r="M14" s="299"/>
      <c r="N14" s="299"/>
      <c r="O14" s="299"/>
      <c r="P14" s="299"/>
      <c r="Q14" s="299">
        <f t="shared" si="0"/>
        <v>30400</v>
      </c>
      <c r="R14" s="381">
        <f>SUM(C14:Q14)</f>
        <v>60800</v>
      </c>
      <c r="U14" s="381"/>
    </row>
    <row r="15" spans="1:21" s="201" customFormat="1" ht="15.75" customHeight="1" x14ac:dyDescent="0.2">
      <c r="A15" s="297">
        <v>51107</v>
      </c>
      <c r="B15" s="298" t="s">
        <v>181</v>
      </c>
      <c r="C15" s="299"/>
      <c r="D15" s="299"/>
      <c r="E15" s="299"/>
      <c r="F15" s="299">
        <v>6000</v>
      </c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>
        <f t="shared" si="0"/>
        <v>6000</v>
      </c>
      <c r="R15" s="381"/>
      <c r="U15" s="381"/>
    </row>
    <row r="16" spans="1:21" s="201" customFormat="1" ht="15.75" customHeight="1" x14ac:dyDescent="0.2">
      <c r="A16" s="297">
        <v>51201</v>
      </c>
      <c r="B16" s="298" t="s">
        <v>190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>
        <f t="shared" si="0"/>
        <v>0</v>
      </c>
      <c r="R16" s="381"/>
      <c r="U16" s="381"/>
    </row>
    <row r="17" spans="1:21" s="201" customFormat="1" ht="15.75" customHeight="1" x14ac:dyDescent="0.2">
      <c r="A17" s="297">
        <v>51202</v>
      </c>
      <c r="B17" s="298" t="s">
        <v>95</v>
      </c>
      <c r="C17" s="299"/>
      <c r="D17" s="299"/>
      <c r="E17" s="299"/>
      <c r="F17" s="299">
        <v>22000</v>
      </c>
      <c r="G17" s="299"/>
      <c r="H17" s="299"/>
      <c r="I17" s="299"/>
      <c r="J17" s="299"/>
      <c r="K17" s="299">
        <v>50000</v>
      </c>
      <c r="L17" s="299"/>
      <c r="M17" s="299">
        <v>40000</v>
      </c>
      <c r="N17" s="299"/>
      <c r="O17" s="299"/>
      <c r="P17" s="299"/>
      <c r="Q17" s="299">
        <f t="shared" si="0"/>
        <v>112000</v>
      </c>
      <c r="R17" s="381"/>
      <c r="U17" s="381"/>
    </row>
    <row r="18" spans="1:21" s="201" customFormat="1" ht="15.75" customHeight="1" x14ac:dyDescent="0.2">
      <c r="A18" s="297">
        <v>51401</v>
      </c>
      <c r="B18" s="298" t="s">
        <v>291</v>
      </c>
      <c r="C18" s="299"/>
      <c r="D18" s="299"/>
      <c r="E18" s="299">
        <v>4114</v>
      </c>
      <c r="F18" s="299">
        <v>11745.3</v>
      </c>
      <c r="G18" s="299">
        <v>4284.5</v>
      </c>
      <c r="H18" s="299">
        <v>2519.4</v>
      </c>
      <c r="I18" s="299"/>
      <c r="J18" s="299"/>
      <c r="K18" s="299">
        <v>1473.9</v>
      </c>
      <c r="L18" s="299"/>
      <c r="M18" s="299"/>
      <c r="N18" s="299"/>
      <c r="O18" s="299"/>
      <c r="P18" s="299"/>
      <c r="Q18" s="299">
        <f t="shared" si="0"/>
        <v>24137.100000000002</v>
      </c>
      <c r="R18" s="381">
        <f t="shared" ref="R18:R51" si="1">SUM(C18:Q18)</f>
        <v>48274.200000000004</v>
      </c>
      <c r="U18" s="381"/>
    </row>
    <row r="19" spans="1:21" s="201" customFormat="1" ht="15.75" customHeight="1" x14ac:dyDescent="0.2">
      <c r="A19" s="297">
        <v>51501</v>
      </c>
      <c r="B19" s="298" t="s">
        <v>292</v>
      </c>
      <c r="C19" s="299"/>
      <c r="D19" s="299"/>
      <c r="E19" s="299">
        <v>3534</v>
      </c>
      <c r="F19" s="299">
        <v>9397.9599999999991</v>
      </c>
      <c r="G19" s="299">
        <v>3720</v>
      </c>
      <c r="H19" s="299">
        <v>2297.1</v>
      </c>
      <c r="I19" s="299"/>
      <c r="J19" s="299"/>
      <c r="K19" s="299">
        <v>1149.9000000000001</v>
      </c>
      <c r="L19" s="299"/>
      <c r="M19" s="299"/>
      <c r="N19" s="299"/>
      <c r="O19" s="299"/>
      <c r="P19" s="299"/>
      <c r="Q19" s="299">
        <f t="shared" si="0"/>
        <v>20098.96</v>
      </c>
      <c r="R19" s="381">
        <f t="shared" si="1"/>
        <v>40197.919999999998</v>
      </c>
      <c r="U19" s="381"/>
    </row>
    <row r="20" spans="1:21" s="201" customFormat="1" ht="15.75" customHeight="1" x14ac:dyDescent="0.2">
      <c r="A20" s="297">
        <v>51601</v>
      </c>
      <c r="B20" s="298" t="s">
        <v>175</v>
      </c>
      <c r="C20" s="299">
        <v>22800</v>
      </c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>
        <f t="shared" si="0"/>
        <v>22800</v>
      </c>
      <c r="R20" s="381">
        <f t="shared" si="1"/>
        <v>45600</v>
      </c>
      <c r="U20" s="381"/>
    </row>
    <row r="21" spans="1:21" s="201" customFormat="1" ht="15.75" customHeight="1" x14ac:dyDescent="0.2">
      <c r="A21" s="297">
        <v>51602</v>
      </c>
      <c r="B21" s="298" t="s">
        <v>176</v>
      </c>
      <c r="C21" s="299">
        <v>1</v>
      </c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>
        <f t="shared" si="0"/>
        <v>1</v>
      </c>
      <c r="R21" s="381">
        <f t="shared" si="1"/>
        <v>2</v>
      </c>
      <c r="U21" s="381"/>
    </row>
    <row r="22" spans="1:21" s="201" customFormat="1" ht="15.75" customHeight="1" x14ac:dyDescent="0.2">
      <c r="A22" s="297">
        <v>51701</v>
      </c>
      <c r="B22" s="298" t="s">
        <v>191</v>
      </c>
      <c r="C22" s="299"/>
      <c r="D22" s="299"/>
      <c r="E22" s="299"/>
      <c r="F22" s="299">
        <v>13533.81</v>
      </c>
      <c r="G22" s="299">
        <v>500</v>
      </c>
      <c r="H22" s="299"/>
      <c r="I22" s="299"/>
      <c r="J22" s="299"/>
      <c r="K22" s="299"/>
      <c r="L22" s="299"/>
      <c r="M22" s="299"/>
      <c r="N22" s="299"/>
      <c r="O22" s="299"/>
      <c r="P22" s="299"/>
      <c r="Q22" s="299">
        <f t="shared" si="0"/>
        <v>14033.81</v>
      </c>
      <c r="R22" s="381">
        <f t="shared" si="1"/>
        <v>28067.62</v>
      </c>
      <c r="U22" s="381"/>
    </row>
    <row r="23" spans="1:21" s="201" customFormat="1" ht="15.75" customHeight="1" x14ac:dyDescent="0.2">
      <c r="A23" s="297">
        <v>51901</v>
      </c>
      <c r="B23" s="298" t="s">
        <v>192</v>
      </c>
      <c r="C23" s="299"/>
      <c r="D23" s="299"/>
      <c r="E23" s="299">
        <v>100</v>
      </c>
      <c r="F23" s="299"/>
      <c r="G23" s="299">
        <v>1</v>
      </c>
      <c r="H23" s="299"/>
      <c r="I23" s="299"/>
      <c r="J23" s="299"/>
      <c r="K23" s="299"/>
      <c r="L23" s="299"/>
      <c r="M23" s="299"/>
      <c r="N23" s="299"/>
      <c r="O23" s="299"/>
      <c r="P23" s="299"/>
      <c r="Q23" s="299">
        <f t="shared" si="0"/>
        <v>101</v>
      </c>
      <c r="R23" s="381">
        <f t="shared" si="1"/>
        <v>202</v>
      </c>
      <c r="U23" s="381"/>
    </row>
    <row r="24" spans="1:21" s="394" customFormat="1" ht="15.75" customHeight="1" x14ac:dyDescent="0.2">
      <c r="A24" s="390">
        <v>54101</v>
      </c>
      <c r="B24" s="391" t="s">
        <v>63</v>
      </c>
      <c r="C24" s="392"/>
      <c r="D24" s="392"/>
      <c r="E24" s="392"/>
      <c r="F24" s="392">
        <v>11295.78</v>
      </c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299">
        <f t="shared" si="0"/>
        <v>11295.78</v>
      </c>
      <c r="R24" s="393">
        <f t="shared" si="1"/>
        <v>22591.56</v>
      </c>
      <c r="U24" s="381"/>
    </row>
    <row r="25" spans="1:21" s="201" customFormat="1" ht="15.75" customHeight="1" x14ac:dyDescent="0.2">
      <c r="A25" s="297">
        <v>54103</v>
      </c>
      <c r="B25" s="298" t="s">
        <v>81</v>
      </c>
      <c r="C25" s="299"/>
      <c r="D25" s="299"/>
      <c r="E25" s="299"/>
      <c r="F25" s="299">
        <v>700</v>
      </c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>
        <f t="shared" si="0"/>
        <v>700</v>
      </c>
      <c r="R25" s="381">
        <f t="shared" si="1"/>
        <v>1400</v>
      </c>
      <c r="U25" s="381"/>
    </row>
    <row r="26" spans="1:21" s="201" customFormat="1" ht="15.75" customHeight="1" x14ac:dyDescent="0.2">
      <c r="A26" s="297">
        <v>54104</v>
      </c>
      <c r="B26" s="298" t="s">
        <v>82</v>
      </c>
      <c r="C26" s="299"/>
      <c r="D26" s="299"/>
      <c r="E26" s="299"/>
      <c r="F26" s="299">
        <v>1</v>
      </c>
      <c r="G26" s="299"/>
      <c r="H26" s="299">
        <v>5531.76</v>
      </c>
      <c r="I26" s="299"/>
      <c r="J26" s="299"/>
      <c r="K26" s="299"/>
      <c r="L26" s="299"/>
      <c r="M26" s="299"/>
      <c r="N26" s="299"/>
      <c r="O26" s="299"/>
      <c r="P26" s="299"/>
      <c r="Q26" s="299">
        <f t="shared" si="0"/>
        <v>5532.76</v>
      </c>
      <c r="R26" s="381">
        <f t="shared" si="1"/>
        <v>11065.52</v>
      </c>
      <c r="U26" s="381"/>
    </row>
    <row r="27" spans="1:21" s="201" customFormat="1" ht="15.75" customHeight="1" x14ac:dyDescent="0.2">
      <c r="A27" s="297">
        <v>54105</v>
      </c>
      <c r="B27" s="298" t="s">
        <v>223</v>
      </c>
      <c r="C27" s="299"/>
      <c r="D27" s="299"/>
      <c r="E27" s="299"/>
      <c r="F27" s="299">
        <v>1500</v>
      </c>
      <c r="G27" s="299">
        <v>1296.74</v>
      </c>
      <c r="H27" s="299"/>
      <c r="I27" s="299"/>
      <c r="J27" s="299"/>
      <c r="K27" s="299"/>
      <c r="L27" s="299"/>
      <c r="M27" s="299"/>
      <c r="N27" s="299"/>
      <c r="O27" s="299"/>
      <c r="P27" s="299"/>
      <c r="Q27" s="299">
        <f t="shared" si="0"/>
        <v>2796.74</v>
      </c>
      <c r="R27" s="381">
        <f t="shared" si="1"/>
        <v>5593.48</v>
      </c>
      <c r="U27" s="381"/>
    </row>
    <row r="28" spans="1:21" s="201" customFormat="1" ht="15.75" customHeight="1" x14ac:dyDescent="0.2">
      <c r="A28" s="297">
        <v>54106</v>
      </c>
      <c r="B28" s="298" t="s">
        <v>83</v>
      </c>
      <c r="C28" s="299"/>
      <c r="D28" s="299"/>
      <c r="E28" s="299"/>
      <c r="F28" s="299">
        <v>1</v>
      </c>
      <c r="G28" s="299">
        <v>220.08</v>
      </c>
      <c r="H28" s="299"/>
      <c r="I28" s="299"/>
      <c r="J28" s="299"/>
      <c r="K28" s="299"/>
      <c r="L28" s="299"/>
      <c r="M28" s="299"/>
      <c r="N28" s="299"/>
      <c r="O28" s="299"/>
      <c r="P28" s="299"/>
      <c r="Q28" s="299">
        <f t="shared" si="0"/>
        <v>221.08</v>
      </c>
      <c r="R28" s="381">
        <f t="shared" si="1"/>
        <v>442.16</v>
      </c>
      <c r="U28" s="381"/>
    </row>
    <row r="29" spans="1:21" s="201" customFormat="1" ht="15.75" customHeight="1" x14ac:dyDescent="0.2">
      <c r="A29" s="297">
        <v>54107</v>
      </c>
      <c r="B29" s="298" t="s">
        <v>84</v>
      </c>
      <c r="C29" s="299"/>
      <c r="D29" s="299"/>
      <c r="E29" s="299"/>
      <c r="F29" s="299">
        <v>1500</v>
      </c>
      <c r="G29" s="299">
        <v>590.82000000000005</v>
      </c>
      <c r="H29" s="299"/>
      <c r="I29" s="299"/>
      <c r="J29" s="299"/>
      <c r="K29" s="299"/>
      <c r="L29" s="299"/>
      <c r="M29" s="299"/>
      <c r="N29" s="299"/>
      <c r="O29" s="299"/>
      <c r="P29" s="299"/>
      <c r="Q29" s="299">
        <f t="shared" si="0"/>
        <v>2090.8200000000002</v>
      </c>
      <c r="R29" s="381">
        <f t="shared" si="1"/>
        <v>4181.6400000000003</v>
      </c>
      <c r="U29" s="381"/>
    </row>
    <row r="30" spans="1:21" s="201" customFormat="1" ht="15.75" customHeight="1" x14ac:dyDescent="0.2">
      <c r="A30" s="297">
        <v>54108</v>
      </c>
      <c r="B30" s="298" t="s">
        <v>193</v>
      </c>
      <c r="C30" s="299"/>
      <c r="D30" s="299"/>
      <c r="E30" s="299"/>
      <c r="F30" s="299">
        <v>1</v>
      </c>
      <c r="G30" s="299">
        <v>1</v>
      </c>
      <c r="H30" s="299"/>
      <c r="I30" s="299"/>
      <c r="J30" s="299"/>
      <c r="K30" s="299"/>
      <c r="L30" s="299"/>
      <c r="M30" s="299"/>
      <c r="N30" s="299"/>
      <c r="O30" s="299"/>
      <c r="P30" s="299"/>
      <c r="Q30" s="299">
        <f t="shared" si="0"/>
        <v>2</v>
      </c>
      <c r="R30" s="381">
        <f t="shared" si="1"/>
        <v>4</v>
      </c>
      <c r="U30" s="381"/>
    </row>
    <row r="31" spans="1:21" s="201" customFormat="1" ht="15.75" customHeight="1" x14ac:dyDescent="0.2">
      <c r="A31" s="297">
        <v>54109</v>
      </c>
      <c r="B31" s="298" t="s">
        <v>197</v>
      </c>
      <c r="C31" s="299"/>
      <c r="D31" s="299"/>
      <c r="E31" s="299"/>
      <c r="F31" s="299">
        <v>1000</v>
      </c>
      <c r="G31" s="299">
        <v>0</v>
      </c>
      <c r="H31" s="299">
        <v>0</v>
      </c>
      <c r="I31" s="299">
        <v>3500</v>
      </c>
      <c r="J31" s="299"/>
      <c r="K31" s="299">
        <v>3000</v>
      </c>
      <c r="L31" s="299"/>
      <c r="M31" s="299"/>
      <c r="N31" s="299"/>
      <c r="O31" s="299"/>
      <c r="P31" s="299"/>
      <c r="Q31" s="299">
        <f t="shared" si="0"/>
        <v>7500</v>
      </c>
      <c r="R31" s="381">
        <f t="shared" si="1"/>
        <v>15000</v>
      </c>
      <c r="U31" s="381"/>
    </row>
    <row r="32" spans="1:21" s="201" customFormat="1" ht="15.75" customHeight="1" x14ac:dyDescent="0.2">
      <c r="A32" s="297">
        <v>54110</v>
      </c>
      <c r="B32" s="298" t="s">
        <v>64</v>
      </c>
      <c r="C32" s="299">
        <v>2000</v>
      </c>
      <c r="D32" s="299"/>
      <c r="E32" s="299"/>
      <c r="F32" s="299">
        <v>3000</v>
      </c>
      <c r="G32" s="299">
        <v>7000</v>
      </c>
      <c r="H32" s="299"/>
      <c r="I32" s="299"/>
      <c r="J32" s="299"/>
      <c r="K32" s="299">
        <v>7419.15</v>
      </c>
      <c r="L32" s="299"/>
      <c r="M32" s="299"/>
      <c r="N32" s="299"/>
      <c r="O32" s="299"/>
      <c r="P32" s="299"/>
      <c r="Q32" s="299">
        <f t="shared" si="0"/>
        <v>19419.150000000001</v>
      </c>
      <c r="R32" s="381">
        <f t="shared" si="1"/>
        <v>38838.300000000003</v>
      </c>
      <c r="U32" s="381"/>
    </row>
    <row r="33" spans="1:21" s="201" customFormat="1" ht="15.75" customHeight="1" x14ac:dyDescent="0.2">
      <c r="A33" s="297">
        <v>54111</v>
      </c>
      <c r="B33" s="298" t="s">
        <v>70</v>
      </c>
      <c r="C33" s="299"/>
      <c r="D33" s="299"/>
      <c r="E33" s="299"/>
      <c r="F33" s="299">
        <v>1500</v>
      </c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>
        <f t="shared" si="0"/>
        <v>1500</v>
      </c>
      <c r="R33" s="381">
        <f t="shared" si="1"/>
        <v>3000</v>
      </c>
      <c r="U33" s="381"/>
    </row>
    <row r="34" spans="1:21" s="201" customFormat="1" ht="15.75" customHeight="1" x14ac:dyDescent="0.2">
      <c r="A34" s="297">
        <v>54112</v>
      </c>
      <c r="B34" s="298" t="s">
        <v>69</v>
      </c>
      <c r="C34" s="299"/>
      <c r="D34" s="299"/>
      <c r="E34" s="299"/>
      <c r="F34" s="299">
        <v>1500</v>
      </c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>
        <f t="shared" si="0"/>
        <v>1500</v>
      </c>
      <c r="R34" s="381">
        <f t="shared" si="1"/>
        <v>3000</v>
      </c>
      <c r="U34" s="381"/>
    </row>
    <row r="35" spans="1:21" s="201" customFormat="1" ht="15.75" customHeight="1" x14ac:dyDescent="0.2">
      <c r="A35" s="297">
        <v>54114</v>
      </c>
      <c r="B35" s="298" t="s">
        <v>65</v>
      </c>
      <c r="C35" s="299"/>
      <c r="D35" s="299"/>
      <c r="E35" s="299"/>
      <c r="F35" s="299">
        <v>1500</v>
      </c>
      <c r="G35" s="299"/>
      <c r="H35" s="299"/>
      <c r="I35" s="299"/>
      <c r="J35" s="299">
        <v>2000</v>
      </c>
      <c r="K35" s="299"/>
      <c r="L35" s="299"/>
      <c r="M35" s="299"/>
      <c r="N35" s="299"/>
      <c r="O35" s="299"/>
      <c r="P35" s="299"/>
      <c r="Q35" s="299">
        <f t="shared" si="0"/>
        <v>3500</v>
      </c>
      <c r="R35" s="381">
        <f t="shared" si="1"/>
        <v>7000</v>
      </c>
      <c r="U35" s="381"/>
    </row>
    <row r="36" spans="1:21" s="201" customFormat="1" ht="15.75" customHeight="1" x14ac:dyDescent="0.2">
      <c r="A36" s="297">
        <v>54115</v>
      </c>
      <c r="B36" s="298" t="s">
        <v>85</v>
      </c>
      <c r="C36" s="299"/>
      <c r="D36" s="299"/>
      <c r="E36" s="299"/>
      <c r="F36" s="299">
        <v>1500</v>
      </c>
      <c r="G36" s="299"/>
      <c r="H36" s="299"/>
      <c r="I36" s="299"/>
      <c r="J36" s="299">
        <v>3000</v>
      </c>
      <c r="K36" s="299"/>
      <c r="L36" s="299"/>
      <c r="M36" s="299"/>
      <c r="N36" s="299"/>
      <c r="O36" s="299"/>
      <c r="P36" s="299"/>
      <c r="Q36" s="299">
        <f t="shared" si="0"/>
        <v>4500</v>
      </c>
      <c r="R36" s="381">
        <f t="shared" si="1"/>
        <v>9000</v>
      </c>
      <c r="U36" s="381"/>
    </row>
    <row r="37" spans="1:21" s="201" customFormat="1" ht="15.75" customHeight="1" x14ac:dyDescent="0.2">
      <c r="A37" s="297">
        <v>54117</v>
      </c>
      <c r="B37" s="298" t="s">
        <v>200</v>
      </c>
      <c r="C37" s="299"/>
      <c r="D37" s="299"/>
      <c r="E37" s="299"/>
      <c r="F37" s="299">
        <v>1500</v>
      </c>
      <c r="G37" s="299"/>
      <c r="H37" s="299"/>
      <c r="I37" s="299"/>
      <c r="J37" s="299">
        <v>1219.52</v>
      </c>
      <c r="K37" s="299"/>
      <c r="L37" s="299"/>
      <c r="M37" s="299"/>
      <c r="N37" s="299"/>
      <c r="O37" s="299"/>
      <c r="P37" s="299"/>
      <c r="Q37" s="299">
        <f t="shared" si="0"/>
        <v>2719.52</v>
      </c>
      <c r="R37" s="381">
        <f t="shared" si="1"/>
        <v>5439.04</v>
      </c>
      <c r="U37" s="381"/>
    </row>
    <row r="38" spans="1:21" s="201" customFormat="1" ht="15.75" customHeight="1" x14ac:dyDescent="0.2">
      <c r="A38" s="297">
        <v>54118</v>
      </c>
      <c r="B38" s="298" t="s">
        <v>86</v>
      </c>
      <c r="C38" s="299"/>
      <c r="D38" s="299"/>
      <c r="E38" s="299"/>
      <c r="F38" s="299">
        <v>2000</v>
      </c>
      <c r="G38" s="299"/>
      <c r="H38" s="299"/>
      <c r="I38" s="299">
        <v>2500</v>
      </c>
      <c r="J38" s="299"/>
      <c r="K38" s="299"/>
      <c r="L38" s="299"/>
      <c r="M38" s="299"/>
      <c r="N38" s="299"/>
      <c r="O38" s="299"/>
      <c r="P38" s="299"/>
      <c r="Q38" s="299">
        <f t="shared" si="0"/>
        <v>4500</v>
      </c>
      <c r="R38" s="381">
        <f t="shared" si="1"/>
        <v>9000</v>
      </c>
      <c r="U38" s="381"/>
    </row>
    <row r="39" spans="1:21" s="201" customFormat="1" ht="15.75" customHeight="1" x14ac:dyDescent="0.2">
      <c r="A39" s="297">
        <v>54119</v>
      </c>
      <c r="B39" s="298" t="s">
        <v>87</v>
      </c>
      <c r="C39" s="299"/>
      <c r="D39" s="299"/>
      <c r="E39" s="299"/>
      <c r="F39" s="299">
        <v>500</v>
      </c>
      <c r="G39" s="299"/>
      <c r="H39" s="299"/>
      <c r="I39" s="299">
        <v>0</v>
      </c>
      <c r="J39" s="299">
        <v>1</v>
      </c>
      <c r="K39" s="299"/>
      <c r="L39" s="299"/>
      <c r="M39" s="299"/>
      <c r="N39" s="299"/>
      <c r="O39" s="299"/>
      <c r="P39" s="299"/>
      <c r="Q39" s="299">
        <f t="shared" si="0"/>
        <v>501</v>
      </c>
      <c r="R39" s="381">
        <f t="shared" si="1"/>
        <v>1002</v>
      </c>
      <c r="U39" s="381"/>
    </row>
    <row r="40" spans="1:21" s="201" customFormat="1" ht="15.75" customHeight="1" x14ac:dyDescent="0.2">
      <c r="A40" s="297">
        <v>54121</v>
      </c>
      <c r="B40" s="298" t="s">
        <v>183</v>
      </c>
      <c r="C40" s="299"/>
      <c r="D40" s="299"/>
      <c r="E40" s="299"/>
      <c r="F40" s="299"/>
      <c r="G40" s="299"/>
      <c r="H40" s="299">
        <v>5584.8</v>
      </c>
      <c r="I40" s="299"/>
      <c r="J40" s="299"/>
      <c r="K40" s="299"/>
      <c r="L40" s="299"/>
      <c r="M40" s="299"/>
      <c r="N40" s="299"/>
      <c r="O40" s="299"/>
      <c r="P40" s="299"/>
      <c r="Q40" s="299">
        <f t="shared" si="0"/>
        <v>5584.8</v>
      </c>
      <c r="R40" s="381">
        <f t="shared" si="1"/>
        <v>11169.6</v>
      </c>
      <c r="U40" s="381"/>
    </row>
    <row r="41" spans="1:21" s="201" customFormat="1" ht="15.75" customHeight="1" x14ac:dyDescent="0.2">
      <c r="A41" s="297">
        <v>54199</v>
      </c>
      <c r="B41" s="298" t="s">
        <v>239</v>
      </c>
      <c r="C41" s="299"/>
      <c r="D41" s="299">
        <v>9047.99</v>
      </c>
      <c r="E41" s="299"/>
      <c r="F41" s="299"/>
      <c r="G41" s="299"/>
      <c r="H41" s="299"/>
      <c r="I41" s="299">
        <v>965.72</v>
      </c>
      <c r="J41" s="299"/>
      <c r="K41" s="299">
        <v>16889.7</v>
      </c>
      <c r="L41" s="299"/>
      <c r="M41" s="299"/>
      <c r="N41" s="299"/>
      <c r="O41" s="299"/>
      <c r="P41" s="299"/>
      <c r="Q41" s="299">
        <f t="shared" si="0"/>
        <v>26903.41</v>
      </c>
      <c r="R41" s="381">
        <f t="shared" si="1"/>
        <v>53806.82</v>
      </c>
      <c r="U41" s="381"/>
    </row>
    <row r="42" spans="1:21" s="201" customFormat="1" ht="15.75" customHeight="1" x14ac:dyDescent="0.2">
      <c r="A42" s="297">
        <v>54201</v>
      </c>
      <c r="B42" s="298" t="s">
        <v>66</v>
      </c>
      <c r="C42" s="299"/>
      <c r="D42" s="299"/>
      <c r="E42" s="299"/>
      <c r="F42" s="299">
        <v>99442</v>
      </c>
      <c r="G42" s="299"/>
      <c r="H42" s="299"/>
      <c r="I42" s="299"/>
      <c r="J42" s="299">
        <v>75868.5</v>
      </c>
      <c r="K42" s="299"/>
      <c r="L42" s="299"/>
      <c r="M42" s="299"/>
      <c r="N42" s="299"/>
      <c r="O42" s="299"/>
      <c r="P42" s="299"/>
      <c r="Q42" s="299">
        <f t="shared" si="0"/>
        <v>175310.5</v>
      </c>
      <c r="R42" s="381">
        <f t="shared" si="1"/>
        <v>350621</v>
      </c>
      <c r="U42" s="381"/>
    </row>
    <row r="43" spans="1:21" s="201" customFormat="1" ht="15.75" customHeight="1" x14ac:dyDescent="0.2">
      <c r="A43" s="297">
        <v>54202</v>
      </c>
      <c r="B43" s="298" t="s">
        <v>228</v>
      </c>
      <c r="C43" s="299"/>
      <c r="D43" s="299"/>
      <c r="E43" s="299"/>
      <c r="F43" s="299">
        <v>1000</v>
      </c>
      <c r="G43" s="299"/>
      <c r="H43" s="299"/>
      <c r="I43" s="299"/>
      <c r="J43" s="299">
        <v>1</v>
      </c>
      <c r="K43" s="299"/>
      <c r="L43" s="299"/>
      <c r="M43" s="299"/>
      <c r="N43" s="299"/>
      <c r="O43" s="299"/>
      <c r="P43" s="299"/>
      <c r="Q43" s="299">
        <f t="shared" si="0"/>
        <v>1001</v>
      </c>
      <c r="R43" s="381">
        <f t="shared" si="1"/>
        <v>2002</v>
      </c>
      <c r="U43" s="381"/>
    </row>
    <row r="44" spans="1:21" s="201" customFormat="1" ht="15.75" customHeight="1" x14ac:dyDescent="0.2">
      <c r="A44" s="297">
        <v>54203</v>
      </c>
      <c r="B44" s="298" t="s">
        <v>67</v>
      </c>
      <c r="C44" s="299"/>
      <c r="D44" s="299"/>
      <c r="E44" s="299"/>
      <c r="F44" s="299">
        <v>3000</v>
      </c>
      <c r="G44" s="299"/>
      <c r="H44" s="299"/>
      <c r="I44" s="299"/>
      <c r="J44" s="299">
        <v>6000</v>
      </c>
      <c r="K44" s="299"/>
      <c r="L44" s="299"/>
      <c r="M44" s="299"/>
      <c r="N44" s="299"/>
      <c r="O44" s="299"/>
      <c r="P44" s="299"/>
      <c r="Q44" s="299">
        <f t="shared" si="0"/>
        <v>9000</v>
      </c>
      <c r="R44" s="381">
        <f t="shared" si="1"/>
        <v>18000</v>
      </c>
      <c r="U44" s="381"/>
    </row>
    <row r="45" spans="1:21" s="201" customFormat="1" ht="15.75" customHeight="1" x14ac:dyDescent="0.2">
      <c r="A45" s="297">
        <v>54204</v>
      </c>
      <c r="B45" s="298" t="s">
        <v>237</v>
      </c>
      <c r="C45" s="299"/>
      <c r="D45" s="299"/>
      <c r="E45" s="299"/>
      <c r="F45" s="299">
        <v>1</v>
      </c>
      <c r="G45" s="299"/>
      <c r="H45" s="299"/>
      <c r="I45" s="299"/>
      <c r="J45" s="299">
        <v>1</v>
      </c>
      <c r="K45" s="299"/>
      <c r="L45" s="299"/>
      <c r="M45" s="299"/>
      <c r="N45" s="299"/>
      <c r="O45" s="299"/>
      <c r="P45" s="299"/>
      <c r="Q45" s="299">
        <f t="shared" si="0"/>
        <v>2</v>
      </c>
      <c r="R45" s="381">
        <f t="shared" si="1"/>
        <v>4</v>
      </c>
      <c r="U45" s="381"/>
    </row>
    <row r="46" spans="1:21" s="201" customFormat="1" ht="15.75" customHeight="1" x14ac:dyDescent="0.2">
      <c r="A46" s="297">
        <v>54205</v>
      </c>
      <c r="B46" s="298" t="s">
        <v>80</v>
      </c>
      <c r="C46" s="299"/>
      <c r="D46" s="299"/>
      <c r="E46" s="299"/>
      <c r="F46" s="299">
        <v>200</v>
      </c>
      <c r="G46" s="299"/>
      <c r="H46" s="299"/>
      <c r="I46" s="299"/>
      <c r="J46" s="299">
        <v>1</v>
      </c>
      <c r="K46" s="299"/>
      <c r="L46" s="299"/>
      <c r="M46" s="299"/>
      <c r="N46" s="299"/>
      <c r="O46" s="299"/>
      <c r="P46" s="299"/>
      <c r="Q46" s="299">
        <f t="shared" si="0"/>
        <v>201</v>
      </c>
      <c r="R46" s="381">
        <f t="shared" si="1"/>
        <v>402</v>
      </c>
      <c r="U46" s="381"/>
    </row>
    <row r="47" spans="1:21" s="201" customFormat="1" ht="15.75" customHeight="1" x14ac:dyDescent="0.2">
      <c r="A47" s="297">
        <v>54301</v>
      </c>
      <c r="B47" s="298" t="s">
        <v>68</v>
      </c>
      <c r="C47" s="299"/>
      <c r="D47" s="299"/>
      <c r="E47" s="299"/>
      <c r="F47" s="299">
        <v>1700</v>
      </c>
      <c r="G47" s="299">
        <v>2483.88</v>
      </c>
      <c r="H47" s="299"/>
      <c r="I47" s="299">
        <v>3000</v>
      </c>
      <c r="J47" s="299">
        <v>0</v>
      </c>
      <c r="K47" s="299"/>
      <c r="L47" s="299"/>
      <c r="M47" s="299"/>
      <c r="N47" s="299"/>
      <c r="O47" s="299"/>
      <c r="P47" s="299"/>
      <c r="Q47" s="299">
        <f t="shared" si="0"/>
        <v>7183.88</v>
      </c>
      <c r="R47" s="381">
        <f t="shared" si="1"/>
        <v>14367.76</v>
      </c>
      <c r="U47" s="381"/>
    </row>
    <row r="48" spans="1:21" s="201" customFormat="1" ht="15.75" customHeight="1" x14ac:dyDescent="0.2">
      <c r="A48" s="297">
        <v>54302</v>
      </c>
      <c r="B48" s="298" t="s">
        <v>184</v>
      </c>
      <c r="C48" s="299"/>
      <c r="D48" s="299"/>
      <c r="E48" s="299"/>
      <c r="F48" s="299">
        <v>1700</v>
      </c>
      <c r="G48" s="299"/>
      <c r="H48" s="299"/>
      <c r="I48" s="299">
        <v>3000</v>
      </c>
      <c r="J48" s="299">
        <v>0</v>
      </c>
      <c r="K48" s="299"/>
      <c r="L48" s="299"/>
      <c r="M48" s="299"/>
      <c r="N48" s="299"/>
      <c r="O48" s="299"/>
      <c r="P48" s="299"/>
      <c r="Q48" s="299">
        <f t="shared" si="0"/>
        <v>4700</v>
      </c>
      <c r="R48" s="381">
        <f t="shared" si="1"/>
        <v>9400</v>
      </c>
      <c r="U48" s="381"/>
    </row>
    <row r="49" spans="1:21" s="201" customFormat="1" ht="15.75" customHeight="1" x14ac:dyDescent="0.2">
      <c r="A49" s="297">
        <v>54303</v>
      </c>
      <c r="B49" s="298" t="s">
        <v>185</v>
      </c>
      <c r="C49" s="299"/>
      <c r="D49" s="299"/>
      <c r="E49" s="299"/>
      <c r="F49" s="299">
        <v>1700</v>
      </c>
      <c r="G49" s="299"/>
      <c r="H49" s="299"/>
      <c r="I49" s="299">
        <v>200</v>
      </c>
      <c r="J49" s="299">
        <v>0</v>
      </c>
      <c r="K49" s="299"/>
      <c r="L49" s="299"/>
      <c r="M49" s="299"/>
      <c r="N49" s="299"/>
      <c r="O49" s="299"/>
      <c r="P49" s="299"/>
      <c r="Q49" s="299">
        <f t="shared" si="0"/>
        <v>1900</v>
      </c>
      <c r="R49" s="381">
        <f t="shared" si="1"/>
        <v>3800</v>
      </c>
      <c r="U49" s="381"/>
    </row>
    <row r="50" spans="1:21" s="201" customFormat="1" ht="15.75" customHeight="1" x14ac:dyDescent="0.2">
      <c r="A50" s="297">
        <v>54304</v>
      </c>
      <c r="B50" s="298" t="s">
        <v>88</v>
      </c>
      <c r="C50" s="299"/>
      <c r="D50" s="299">
        <v>4470.53</v>
      </c>
      <c r="E50" s="299"/>
      <c r="F50" s="299"/>
      <c r="G50" s="299"/>
      <c r="H50" s="299"/>
      <c r="I50" s="299">
        <v>1</v>
      </c>
      <c r="J50" s="299"/>
      <c r="K50" s="299"/>
      <c r="L50" s="299"/>
      <c r="M50" s="299"/>
      <c r="N50" s="299"/>
      <c r="O50" s="299"/>
      <c r="P50" s="299"/>
      <c r="Q50" s="299">
        <f t="shared" si="0"/>
        <v>4471.53</v>
      </c>
      <c r="R50" s="381">
        <f t="shared" si="1"/>
        <v>8943.06</v>
      </c>
      <c r="U50" s="381"/>
    </row>
    <row r="51" spans="1:21" s="201" customFormat="1" ht="15.75" customHeight="1" x14ac:dyDescent="0.2">
      <c r="A51" s="297">
        <v>54305</v>
      </c>
      <c r="B51" s="298" t="s">
        <v>233</v>
      </c>
      <c r="C51" s="299"/>
      <c r="D51" s="299"/>
      <c r="E51" s="299"/>
      <c r="F51" s="299"/>
      <c r="G51" s="299"/>
      <c r="H51" s="299"/>
      <c r="I51" s="299">
        <v>100</v>
      </c>
      <c r="J51" s="299">
        <v>0</v>
      </c>
      <c r="K51" s="299"/>
      <c r="L51" s="299"/>
      <c r="M51" s="299"/>
      <c r="N51" s="299"/>
      <c r="O51" s="299"/>
      <c r="P51" s="299"/>
      <c r="Q51" s="299">
        <f t="shared" si="0"/>
        <v>100</v>
      </c>
      <c r="R51" s="381">
        <f t="shared" si="1"/>
        <v>200</v>
      </c>
      <c r="U51" s="381"/>
    </row>
    <row r="52" spans="1:21" s="201" customFormat="1" ht="15.75" customHeight="1" x14ac:dyDescent="0.2">
      <c r="A52" s="300"/>
      <c r="B52" s="301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81"/>
      <c r="U52" s="381"/>
    </row>
    <row r="53" spans="1:21" s="201" customFormat="1" ht="15.75" customHeight="1" x14ac:dyDescent="0.3">
      <c r="A53" s="476" t="s">
        <v>297</v>
      </c>
      <c r="B53" s="476"/>
      <c r="C53" s="476"/>
      <c r="D53" s="476"/>
      <c r="E53" s="476"/>
      <c r="F53" s="476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6"/>
      <c r="R53" s="381"/>
    </row>
    <row r="54" spans="1:21" s="201" customFormat="1" ht="15.75" customHeight="1" x14ac:dyDescent="0.3">
      <c r="A54" s="477" t="s">
        <v>296</v>
      </c>
      <c r="B54" s="477"/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7"/>
      <c r="R54" s="381"/>
    </row>
    <row r="55" spans="1:21" s="201" customFormat="1" ht="15.75" customHeight="1" x14ac:dyDescent="0.3">
      <c r="A55" s="477" t="s">
        <v>113</v>
      </c>
      <c r="B55" s="477"/>
      <c r="C55" s="477"/>
      <c r="D55" s="477"/>
      <c r="E55" s="477"/>
      <c r="F55" s="477"/>
      <c r="G55" s="477"/>
      <c r="H55" s="477"/>
      <c r="I55" s="477"/>
      <c r="J55" s="477"/>
      <c r="K55" s="477"/>
      <c r="L55" s="477"/>
      <c r="M55" s="477"/>
      <c r="N55" s="477"/>
      <c r="O55" s="477"/>
      <c r="P55" s="477"/>
      <c r="Q55" s="477"/>
      <c r="R55" s="381"/>
    </row>
    <row r="56" spans="1:21" s="201" customFormat="1" ht="15.75" customHeight="1" x14ac:dyDescent="0.3">
      <c r="A56" s="477"/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381"/>
    </row>
    <row r="57" spans="1:21" s="201" customFormat="1" ht="15.75" customHeight="1" thickBot="1" x14ac:dyDescent="0.35">
      <c r="A57" s="382" t="s">
        <v>7</v>
      </c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1"/>
    </row>
    <row r="58" spans="1:21" s="201" customFormat="1" ht="15.75" customHeight="1" thickBot="1" x14ac:dyDescent="0.35">
      <c r="A58" s="478" t="s">
        <v>251</v>
      </c>
      <c r="B58" s="481" t="s">
        <v>252</v>
      </c>
      <c r="C58" s="484" t="s">
        <v>271</v>
      </c>
      <c r="D58" s="485"/>
      <c r="E58" s="485"/>
      <c r="F58" s="485"/>
      <c r="G58" s="484" t="s">
        <v>272</v>
      </c>
      <c r="H58" s="485"/>
      <c r="I58" s="485"/>
      <c r="J58" s="485"/>
      <c r="K58" s="484" t="s">
        <v>272</v>
      </c>
      <c r="L58" s="485"/>
      <c r="M58" s="485"/>
      <c r="N58" s="485"/>
      <c r="O58" s="458" t="s">
        <v>398</v>
      </c>
      <c r="P58" s="459"/>
      <c r="Q58" s="486" t="s">
        <v>247</v>
      </c>
      <c r="R58" s="381"/>
    </row>
    <row r="59" spans="1:21" s="201" customFormat="1" ht="15.75" customHeight="1" thickBot="1" x14ac:dyDescent="0.25">
      <c r="A59" s="479"/>
      <c r="B59" s="482"/>
      <c r="C59" s="489" t="s">
        <v>268</v>
      </c>
      <c r="D59" s="490"/>
      <c r="E59" s="490"/>
      <c r="F59" s="491"/>
      <c r="G59" s="489" t="s">
        <v>269</v>
      </c>
      <c r="H59" s="490"/>
      <c r="I59" s="490"/>
      <c r="J59" s="491"/>
      <c r="K59" s="384" t="s">
        <v>270</v>
      </c>
      <c r="L59" s="385" t="s">
        <v>210</v>
      </c>
      <c r="M59" s="489" t="s">
        <v>270</v>
      </c>
      <c r="N59" s="491"/>
      <c r="O59" s="460" t="s">
        <v>395</v>
      </c>
      <c r="P59" s="461"/>
      <c r="Q59" s="487"/>
      <c r="R59" s="381"/>
    </row>
    <row r="60" spans="1:21" s="201" customFormat="1" ht="15.75" customHeight="1" thickBot="1" x14ac:dyDescent="0.25">
      <c r="A60" s="479"/>
      <c r="B60" s="482"/>
      <c r="C60" s="489" t="s">
        <v>264</v>
      </c>
      <c r="D60" s="490"/>
      <c r="E60" s="490"/>
      <c r="F60" s="491"/>
      <c r="G60" s="489" t="s">
        <v>264</v>
      </c>
      <c r="H60" s="490"/>
      <c r="I60" s="490"/>
      <c r="J60" s="491"/>
      <c r="K60" s="385" t="s">
        <v>265</v>
      </c>
      <c r="L60" s="385" t="s">
        <v>265</v>
      </c>
      <c r="M60" s="385" t="s">
        <v>266</v>
      </c>
      <c r="N60" s="385" t="s">
        <v>267</v>
      </c>
      <c r="O60" s="385" t="s">
        <v>399</v>
      </c>
      <c r="P60" s="385" t="s">
        <v>400</v>
      </c>
      <c r="Q60" s="487"/>
      <c r="R60" s="381"/>
    </row>
    <row r="61" spans="1:21" s="201" customFormat="1" ht="15.75" customHeight="1" thickBot="1" x14ac:dyDescent="0.25">
      <c r="A61" s="480"/>
      <c r="B61" s="483"/>
      <c r="C61" s="386" t="s">
        <v>253</v>
      </c>
      <c r="D61" s="385" t="s">
        <v>254</v>
      </c>
      <c r="E61" s="387" t="s">
        <v>255</v>
      </c>
      <c r="F61" s="385" t="s">
        <v>256</v>
      </c>
      <c r="G61" s="387" t="s">
        <v>257</v>
      </c>
      <c r="H61" s="385" t="s">
        <v>258</v>
      </c>
      <c r="I61" s="387" t="s">
        <v>259</v>
      </c>
      <c r="J61" s="385" t="s">
        <v>260</v>
      </c>
      <c r="K61" s="387" t="s">
        <v>261</v>
      </c>
      <c r="L61" s="385" t="s">
        <v>262</v>
      </c>
      <c r="M61" s="385" t="s">
        <v>337</v>
      </c>
      <c r="N61" s="388" t="s">
        <v>263</v>
      </c>
      <c r="O61" s="389" t="s">
        <v>401</v>
      </c>
      <c r="P61" s="389" t="s">
        <v>402</v>
      </c>
      <c r="Q61" s="488"/>
      <c r="R61" s="381"/>
    </row>
    <row r="62" spans="1:21" s="201" customFormat="1" ht="15.75" customHeight="1" x14ac:dyDescent="0.2">
      <c r="A62" s="297">
        <v>54307</v>
      </c>
      <c r="B62" s="298" t="s">
        <v>238</v>
      </c>
      <c r="C62" s="299"/>
      <c r="D62" s="299">
        <v>1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>
        <f>SUM(C62:P62)</f>
        <v>1</v>
      </c>
      <c r="R62" s="381">
        <f>SUM(C62:Q62)</f>
        <v>2</v>
      </c>
      <c r="U62" s="381"/>
    </row>
    <row r="63" spans="1:21" s="201" customFormat="1" ht="15.75" customHeight="1" x14ac:dyDescent="0.2">
      <c r="A63" s="297">
        <v>54309</v>
      </c>
      <c r="B63" s="298" t="s">
        <v>186</v>
      </c>
      <c r="C63" s="299"/>
      <c r="D63" s="299">
        <v>1</v>
      </c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>
        <f t="shared" ref="Q63:Q109" si="2">SUM(C63:P63)</f>
        <v>1</v>
      </c>
      <c r="R63" s="381">
        <f>SUM(C63:Q63)</f>
        <v>2</v>
      </c>
      <c r="U63" s="381"/>
    </row>
    <row r="64" spans="1:21" s="201" customFormat="1" ht="15.75" customHeight="1" x14ac:dyDescent="0.2">
      <c r="A64" s="297">
        <v>54310</v>
      </c>
      <c r="B64" s="298" t="s">
        <v>194</v>
      </c>
      <c r="C64" s="299"/>
      <c r="D64" s="299">
        <v>2000</v>
      </c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>
        <f t="shared" si="2"/>
        <v>2000</v>
      </c>
      <c r="R64" s="381">
        <f>SUM(C64:Q64)</f>
        <v>4000</v>
      </c>
      <c r="U64" s="381"/>
    </row>
    <row r="65" spans="1:21" s="201" customFormat="1" ht="15.75" customHeight="1" x14ac:dyDescent="0.2">
      <c r="A65" s="297">
        <v>54311</v>
      </c>
      <c r="B65" s="298" t="s">
        <v>195</v>
      </c>
      <c r="C65" s="299"/>
      <c r="D65" s="299"/>
      <c r="E65" s="299"/>
      <c r="F65" s="299">
        <v>1</v>
      </c>
      <c r="G65" s="299"/>
      <c r="H65" s="299"/>
      <c r="I65" s="299"/>
      <c r="J65" s="299">
        <v>0</v>
      </c>
      <c r="K65" s="299"/>
      <c r="L65" s="299"/>
      <c r="M65" s="299"/>
      <c r="N65" s="299"/>
      <c r="O65" s="299"/>
      <c r="P65" s="299"/>
      <c r="Q65" s="299">
        <f t="shared" si="2"/>
        <v>1</v>
      </c>
      <c r="R65" s="381"/>
      <c r="U65" s="381"/>
    </row>
    <row r="66" spans="1:21" s="201" customFormat="1" ht="15.75" customHeight="1" x14ac:dyDescent="0.2">
      <c r="A66" s="297">
        <v>54313</v>
      </c>
      <c r="B66" s="298" t="s">
        <v>187</v>
      </c>
      <c r="C66" s="299"/>
      <c r="D66" s="299"/>
      <c r="E66" s="299"/>
      <c r="F66" s="299">
        <v>1000</v>
      </c>
      <c r="G66" s="299"/>
      <c r="H66" s="299"/>
      <c r="I66" s="299"/>
      <c r="J66" s="299">
        <v>1</v>
      </c>
      <c r="K66" s="299"/>
      <c r="L66" s="299"/>
      <c r="M66" s="299"/>
      <c r="N66" s="299"/>
      <c r="O66" s="299"/>
      <c r="P66" s="299"/>
      <c r="Q66" s="299">
        <f t="shared" si="2"/>
        <v>1001</v>
      </c>
      <c r="R66" s="381"/>
      <c r="U66" s="381"/>
    </row>
    <row r="67" spans="1:21" s="201" customFormat="1" ht="15.75" customHeight="1" x14ac:dyDescent="0.2">
      <c r="A67" s="297">
        <v>54314</v>
      </c>
      <c r="B67" s="298" t="s">
        <v>107</v>
      </c>
      <c r="C67" s="299"/>
      <c r="D67" s="299"/>
      <c r="E67" s="299"/>
      <c r="F67" s="299">
        <v>63138.7</v>
      </c>
      <c r="G67" s="299"/>
      <c r="H67" s="299">
        <v>0</v>
      </c>
      <c r="I67" s="299"/>
      <c r="J67" s="299">
        <v>1</v>
      </c>
      <c r="K67" s="299"/>
      <c r="L67" s="299"/>
      <c r="M67" s="299"/>
      <c r="N67" s="299"/>
      <c r="O67" s="299"/>
      <c r="P67" s="299"/>
      <c r="Q67" s="299">
        <f t="shared" si="2"/>
        <v>63139.7</v>
      </c>
      <c r="R67" s="381">
        <f>SUM(C67:Q67)</f>
        <v>126279.4</v>
      </c>
      <c r="U67" s="381"/>
    </row>
    <row r="68" spans="1:21" s="201" customFormat="1" ht="15.75" customHeight="1" x14ac:dyDescent="0.2">
      <c r="A68" s="297">
        <v>54316</v>
      </c>
      <c r="B68" s="298" t="s">
        <v>352</v>
      </c>
      <c r="C68" s="299"/>
      <c r="D68" s="299"/>
      <c r="E68" s="299"/>
      <c r="F68" s="299">
        <v>1000</v>
      </c>
      <c r="G68" s="299"/>
      <c r="H68" s="299"/>
      <c r="I68" s="299"/>
      <c r="J68" s="299">
        <v>1</v>
      </c>
      <c r="K68" s="299">
        <v>33333.24</v>
      </c>
      <c r="L68" s="299"/>
      <c r="M68" s="299"/>
      <c r="N68" s="299"/>
      <c r="O68" s="299"/>
      <c r="P68" s="299"/>
      <c r="Q68" s="299">
        <f t="shared" si="2"/>
        <v>34334.239999999998</v>
      </c>
      <c r="R68" s="381"/>
      <c r="U68" s="381"/>
    </row>
    <row r="69" spans="1:21" s="201" customFormat="1" ht="15.75" customHeight="1" x14ac:dyDescent="0.2">
      <c r="A69" s="297">
        <v>54317</v>
      </c>
      <c r="B69" s="298" t="s">
        <v>196</v>
      </c>
      <c r="C69" s="299"/>
      <c r="D69" s="299"/>
      <c r="E69" s="299"/>
      <c r="F69" s="299">
        <v>500</v>
      </c>
      <c r="G69" s="299"/>
      <c r="H69" s="299"/>
      <c r="I69" s="299"/>
      <c r="J69" s="299">
        <v>1</v>
      </c>
      <c r="K69" s="299"/>
      <c r="L69" s="299"/>
      <c r="M69" s="299"/>
      <c r="N69" s="299"/>
      <c r="O69" s="299"/>
      <c r="P69" s="299"/>
      <c r="Q69" s="299">
        <f t="shared" si="2"/>
        <v>501</v>
      </c>
      <c r="R69" s="381"/>
      <c r="U69" s="381"/>
    </row>
    <row r="70" spans="1:21" s="201" customFormat="1" ht="15.75" customHeight="1" x14ac:dyDescent="0.2">
      <c r="A70" s="297">
        <v>54399</v>
      </c>
      <c r="B70" s="298" t="s">
        <v>201</v>
      </c>
      <c r="C70" s="299"/>
      <c r="D70" s="299"/>
      <c r="E70" s="299"/>
      <c r="F70" s="299">
        <v>2000</v>
      </c>
      <c r="G70" s="299"/>
      <c r="H70" s="299"/>
      <c r="I70" s="299"/>
      <c r="J70" s="299">
        <v>1</v>
      </c>
      <c r="K70" s="299">
        <v>0</v>
      </c>
      <c r="L70" s="299"/>
      <c r="M70" s="299"/>
      <c r="N70" s="299"/>
      <c r="O70" s="299"/>
      <c r="P70" s="299"/>
      <c r="Q70" s="299">
        <f t="shared" si="2"/>
        <v>2001</v>
      </c>
      <c r="R70" s="381"/>
      <c r="U70" s="381"/>
    </row>
    <row r="71" spans="1:21" s="201" customFormat="1" ht="15.75" customHeight="1" x14ac:dyDescent="0.2">
      <c r="A71" s="297">
        <v>54401</v>
      </c>
      <c r="B71" s="298" t="s">
        <v>177</v>
      </c>
      <c r="C71" s="299"/>
      <c r="D71" s="299"/>
      <c r="E71" s="299"/>
      <c r="F71" s="299">
        <v>3200</v>
      </c>
      <c r="G71" s="299"/>
      <c r="H71" s="299"/>
      <c r="I71" s="299"/>
      <c r="J71" s="299">
        <v>1</v>
      </c>
      <c r="K71" s="299"/>
      <c r="L71" s="299"/>
      <c r="M71" s="299"/>
      <c r="N71" s="299"/>
      <c r="O71" s="299"/>
      <c r="P71" s="299"/>
      <c r="Q71" s="299">
        <f t="shared" si="2"/>
        <v>3201</v>
      </c>
      <c r="R71" s="381"/>
      <c r="U71" s="381"/>
    </row>
    <row r="72" spans="1:21" s="201" customFormat="1" ht="15.75" customHeight="1" x14ac:dyDescent="0.2">
      <c r="A72" s="297">
        <v>54402</v>
      </c>
      <c r="B72" s="298" t="s">
        <v>178</v>
      </c>
      <c r="C72" s="299"/>
      <c r="D72" s="299"/>
      <c r="E72" s="299"/>
      <c r="F72" s="299">
        <v>1</v>
      </c>
      <c r="G72" s="299"/>
      <c r="H72" s="299"/>
      <c r="I72" s="299"/>
      <c r="J72" s="299">
        <v>0</v>
      </c>
      <c r="K72" s="299"/>
      <c r="L72" s="299"/>
      <c r="M72" s="299"/>
      <c r="N72" s="299"/>
      <c r="O72" s="299"/>
      <c r="P72" s="299"/>
      <c r="Q72" s="299">
        <f t="shared" si="2"/>
        <v>1</v>
      </c>
      <c r="R72" s="381"/>
      <c r="U72" s="381"/>
    </row>
    <row r="73" spans="1:21" s="201" customFormat="1" ht="15.75" customHeight="1" x14ac:dyDescent="0.2">
      <c r="A73" s="297">
        <v>54403</v>
      </c>
      <c r="B73" s="298" t="s">
        <v>179</v>
      </c>
      <c r="C73" s="299"/>
      <c r="D73" s="299"/>
      <c r="E73" s="299"/>
      <c r="F73" s="299">
        <v>2000</v>
      </c>
      <c r="G73" s="299"/>
      <c r="H73" s="299"/>
      <c r="I73" s="299"/>
      <c r="J73" s="299">
        <v>1</v>
      </c>
      <c r="K73" s="299"/>
      <c r="L73" s="299"/>
      <c r="M73" s="299"/>
      <c r="N73" s="299"/>
      <c r="O73" s="299"/>
      <c r="P73" s="299"/>
      <c r="Q73" s="299">
        <f t="shared" si="2"/>
        <v>2001</v>
      </c>
      <c r="R73" s="381">
        <f>SUM(C73:Q73)</f>
        <v>4002</v>
      </c>
      <c r="U73" s="381"/>
    </row>
    <row r="74" spans="1:21" s="201" customFormat="1" ht="15.75" customHeight="1" x14ac:dyDescent="0.2">
      <c r="A74" s="297">
        <v>54404</v>
      </c>
      <c r="B74" s="298" t="s">
        <v>109</v>
      </c>
      <c r="C74" s="299"/>
      <c r="D74" s="299"/>
      <c r="E74" s="299"/>
      <c r="F74" s="299">
        <v>1</v>
      </c>
      <c r="G74" s="299"/>
      <c r="H74" s="299"/>
      <c r="I74" s="299"/>
      <c r="J74" s="299">
        <v>0</v>
      </c>
      <c r="K74" s="299"/>
      <c r="L74" s="299"/>
      <c r="M74" s="299"/>
      <c r="N74" s="299"/>
      <c r="O74" s="299"/>
      <c r="P74" s="299"/>
      <c r="Q74" s="299">
        <f t="shared" si="2"/>
        <v>1</v>
      </c>
      <c r="R74" s="381"/>
      <c r="U74" s="381"/>
    </row>
    <row r="75" spans="1:21" s="201" customFormat="1" ht="15.75" customHeight="1" x14ac:dyDescent="0.2">
      <c r="A75" s="297">
        <v>54503</v>
      </c>
      <c r="B75" s="298" t="s">
        <v>182</v>
      </c>
      <c r="C75" s="299"/>
      <c r="D75" s="299"/>
      <c r="E75" s="299"/>
      <c r="F75" s="299">
        <v>500</v>
      </c>
      <c r="G75" s="299"/>
      <c r="H75" s="299"/>
      <c r="I75" s="299"/>
      <c r="J75" s="299">
        <v>50</v>
      </c>
      <c r="K75" s="299"/>
      <c r="L75" s="299"/>
      <c r="M75" s="299"/>
      <c r="N75" s="299"/>
      <c r="O75" s="299"/>
      <c r="P75" s="299"/>
      <c r="Q75" s="299">
        <f t="shared" si="2"/>
        <v>550</v>
      </c>
      <c r="R75" s="381"/>
      <c r="U75" s="381"/>
    </row>
    <row r="76" spans="1:21" s="201" customFormat="1" ht="15.75" customHeight="1" x14ac:dyDescent="0.2">
      <c r="A76" s="297">
        <v>54504</v>
      </c>
      <c r="B76" s="298" t="s">
        <v>188</v>
      </c>
      <c r="C76" s="299"/>
      <c r="D76" s="299"/>
      <c r="E76" s="299"/>
      <c r="F76" s="299">
        <v>0</v>
      </c>
      <c r="G76" s="299"/>
      <c r="H76" s="299"/>
      <c r="I76" s="299"/>
      <c r="J76" s="299">
        <v>3500</v>
      </c>
      <c r="K76" s="299"/>
      <c r="L76" s="299"/>
      <c r="M76" s="299"/>
      <c r="N76" s="299"/>
      <c r="O76" s="299"/>
      <c r="P76" s="299"/>
      <c r="Q76" s="299">
        <f t="shared" si="2"/>
        <v>3500</v>
      </c>
      <c r="R76" s="381"/>
      <c r="U76" s="381"/>
    </row>
    <row r="77" spans="1:21" s="201" customFormat="1" ht="15.75" customHeight="1" x14ac:dyDescent="0.2">
      <c r="A77" s="297">
        <v>54505</v>
      </c>
      <c r="B77" s="298" t="s">
        <v>236</v>
      </c>
      <c r="C77" s="299"/>
      <c r="D77" s="299"/>
      <c r="E77" s="299"/>
      <c r="F77" s="299">
        <v>500</v>
      </c>
      <c r="G77" s="299"/>
      <c r="H77" s="299"/>
      <c r="I77" s="299"/>
      <c r="J77" s="299">
        <v>1</v>
      </c>
      <c r="K77" s="299"/>
      <c r="L77" s="299"/>
      <c r="M77" s="299"/>
      <c r="N77" s="299"/>
      <c r="O77" s="299"/>
      <c r="P77" s="299"/>
      <c r="Q77" s="299">
        <f t="shared" si="2"/>
        <v>501</v>
      </c>
      <c r="R77" s="381"/>
      <c r="U77" s="381"/>
    </row>
    <row r="78" spans="1:21" s="201" customFormat="1" ht="15.75" customHeight="1" x14ac:dyDescent="0.2">
      <c r="A78" s="297">
        <v>54507</v>
      </c>
      <c r="B78" s="298" t="s">
        <v>248</v>
      </c>
      <c r="C78" s="299"/>
      <c r="D78" s="299"/>
      <c r="E78" s="299"/>
      <c r="F78" s="299">
        <v>1</v>
      </c>
      <c r="G78" s="299"/>
      <c r="H78" s="299"/>
      <c r="I78" s="299"/>
      <c r="J78" s="299">
        <v>0</v>
      </c>
      <c r="K78" s="299"/>
      <c r="L78" s="299"/>
      <c r="M78" s="299"/>
      <c r="N78" s="299"/>
      <c r="O78" s="299"/>
      <c r="P78" s="299"/>
      <c r="Q78" s="299">
        <f t="shared" si="2"/>
        <v>1</v>
      </c>
      <c r="R78" s="381"/>
      <c r="U78" s="381"/>
    </row>
    <row r="79" spans="1:21" s="201" customFormat="1" ht="15.75" customHeight="1" x14ac:dyDescent="0.2">
      <c r="A79" s="297">
        <v>54602</v>
      </c>
      <c r="B79" s="298" t="s">
        <v>108</v>
      </c>
      <c r="C79" s="299"/>
      <c r="D79" s="299"/>
      <c r="E79" s="299"/>
      <c r="F79" s="299">
        <v>1</v>
      </c>
      <c r="G79" s="299"/>
      <c r="H79" s="299"/>
      <c r="I79" s="299"/>
      <c r="J79" s="299"/>
      <c r="K79" s="299">
        <v>43027.87</v>
      </c>
      <c r="L79" s="299"/>
      <c r="M79" s="299"/>
      <c r="N79" s="299"/>
      <c r="O79" s="299"/>
      <c r="P79" s="299"/>
      <c r="Q79" s="299">
        <f t="shared" si="2"/>
        <v>43028.87</v>
      </c>
      <c r="R79" s="381">
        <f>SUM(C79:Q79)</f>
        <v>86057.74</v>
      </c>
      <c r="U79" s="381"/>
    </row>
    <row r="80" spans="1:21" s="201" customFormat="1" ht="15.75" customHeight="1" x14ac:dyDescent="0.2">
      <c r="A80" s="297">
        <v>54699</v>
      </c>
      <c r="B80" s="298" t="s">
        <v>133</v>
      </c>
      <c r="C80" s="299"/>
      <c r="D80" s="299"/>
      <c r="E80" s="299"/>
      <c r="F80" s="299">
        <v>1</v>
      </c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>
        <f t="shared" si="2"/>
        <v>1</v>
      </c>
      <c r="R80" s="381">
        <f>SUM(C80:Q80)</f>
        <v>2</v>
      </c>
      <c r="U80" s="381"/>
    </row>
    <row r="81" spans="1:21" s="201" customFormat="1" ht="15.75" customHeight="1" x14ac:dyDescent="0.2">
      <c r="A81" s="303">
        <v>55302</v>
      </c>
      <c r="B81" s="304" t="s">
        <v>289</v>
      </c>
      <c r="C81" s="299"/>
      <c r="D81" s="299"/>
      <c r="E81" s="299"/>
      <c r="F81" s="299">
        <v>1</v>
      </c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>
        <f t="shared" si="2"/>
        <v>1</v>
      </c>
      <c r="R81" s="381"/>
      <c r="U81" s="381"/>
    </row>
    <row r="82" spans="1:21" s="201" customFormat="1" ht="15.75" customHeight="1" x14ac:dyDescent="0.2">
      <c r="A82" s="303">
        <v>55304</v>
      </c>
      <c r="B82" s="304" t="s">
        <v>308</v>
      </c>
      <c r="C82" s="299"/>
      <c r="D82" s="299"/>
      <c r="E82" s="299"/>
      <c r="F82" s="299">
        <v>1</v>
      </c>
      <c r="G82" s="299"/>
      <c r="H82" s="299"/>
      <c r="I82" s="299"/>
      <c r="J82" s="299"/>
      <c r="K82" s="299"/>
      <c r="L82" s="299"/>
      <c r="M82" s="299"/>
      <c r="N82" s="299">
        <v>24094.55</v>
      </c>
      <c r="O82" s="299"/>
      <c r="P82" s="299"/>
      <c r="Q82" s="299">
        <f t="shared" si="2"/>
        <v>24095.55</v>
      </c>
      <c r="R82" s="381"/>
      <c r="U82" s="381"/>
    </row>
    <row r="83" spans="1:21" s="201" customFormat="1" ht="15.75" customHeight="1" x14ac:dyDescent="0.2">
      <c r="A83" s="303">
        <v>55599</v>
      </c>
      <c r="B83" s="304" t="s">
        <v>364</v>
      </c>
      <c r="C83" s="299"/>
      <c r="D83" s="299"/>
      <c r="E83" s="299"/>
      <c r="F83" s="299"/>
      <c r="G83" s="299"/>
      <c r="H83" s="299"/>
      <c r="I83" s="299">
        <v>1</v>
      </c>
      <c r="J83" s="299"/>
      <c r="K83" s="299"/>
      <c r="L83" s="299"/>
      <c r="M83" s="299"/>
      <c r="N83" s="299"/>
      <c r="O83" s="299"/>
      <c r="P83" s="299"/>
      <c r="Q83" s="299">
        <f t="shared" si="2"/>
        <v>1</v>
      </c>
      <c r="R83" s="381"/>
      <c r="U83" s="381"/>
    </row>
    <row r="84" spans="1:21" s="201" customFormat="1" ht="15.75" customHeight="1" x14ac:dyDescent="0.2">
      <c r="A84" s="303">
        <v>55601</v>
      </c>
      <c r="B84" s="304" t="s">
        <v>202</v>
      </c>
      <c r="C84" s="299"/>
      <c r="D84" s="299"/>
      <c r="E84" s="299"/>
      <c r="F84" s="299">
        <v>1000</v>
      </c>
      <c r="G84" s="299"/>
      <c r="H84" s="299"/>
      <c r="I84" s="299"/>
      <c r="J84" s="299">
        <v>638.09</v>
      </c>
      <c r="K84" s="299"/>
      <c r="L84" s="299"/>
      <c r="M84" s="299"/>
      <c r="N84" s="299"/>
      <c r="O84" s="299"/>
      <c r="P84" s="299"/>
      <c r="Q84" s="299">
        <f t="shared" si="2"/>
        <v>1638.0900000000001</v>
      </c>
      <c r="R84" s="381"/>
      <c r="U84" s="381"/>
    </row>
    <row r="85" spans="1:21" s="201" customFormat="1" ht="15.75" customHeight="1" x14ac:dyDescent="0.2">
      <c r="A85" s="303">
        <v>55602</v>
      </c>
      <c r="B85" s="304" t="s">
        <v>218</v>
      </c>
      <c r="C85" s="299"/>
      <c r="D85" s="299"/>
      <c r="E85" s="299"/>
      <c r="F85" s="299">
        <v>1000</v>
      </c>
      <c r="G85" s="299"/>
      <c r="H85" s="299"/>
      <c r="I85" s="299">
        <v>500</v>
      </c>
      <c r="J85" s="299"/>
      <c r="K85" s="299"/>
      <c r="L85" s="299"/>
      <c r="M85" s="299"/>
      <c r="N85" s="299"/>
      <c r="O85" s="299"/>
      <c r="P85" s="299"/>
      <c r="Q85" s="299">
        <f t="shared" si="2"/>
        <v>1500</v>
      </c>
      <c r="R85" s="381"/>
      <c r="U85" s="381"/>
    </row>
    <row r="86" spans="1:21" s="201" customFormat="1" ht="15.75" customHeight="1" x14ac:dyDescent="0.2">
      <c r="A86" s="303">
        <v>55603</v>
      </c>
      <c r="B86" s="304" t="s">
        <v>168</v>
      </c>
      <c r="C86" s="299"/>
      <c r="D86" s="299"/>
      <c r="E86" s="299"/>
      <c r="F86" s="299">
        <v>500</v>
      </c>
      <c r="G86" s="299"/>
      <c r="H86" s="299"/>
      <c r="I86" s="299"/>
      <c r="J86" s="299">
        <v>100</v>
      </c>
      <c r="K86" s="299">
        <v>1500</v>
      </c>
      <c r="L86" s="299"/>
      <c r="M86" s="299"/>
      <c r="N86" s="299"/>
      <c r="O86" s="299"/>
      <c r="P86" s="299"/>
      <c r="Q86" s="299">
        <f t="shared" si="2"/>
        <v>2100</v>
      </c>
      <c r="R86" s="381">
        <f>SUM(C86:Q86)</f>
        <v>4200</v>
      </c>
      <c r="U86" s="381"/>
    </row>
    <row r="87" spans="1:21" s="201" customFormat="1" ht="15.75" customHeight="1" x14ac:dyDescent="0.2">
      <c r="A87" s="303">
        <v>55703</v>
      </c>
      <c r="B87" s="304" t="s">
        <v>283</v>
      </c>
      <c r="C87" s="299"/>
      <c r="D87" s="299"/>
      <c r="E87" s="299"/>
      <c r="F87" s="299">
        <v>300</v>
      </c>
      <c r="G87" s="299"/>
      <c r="H87" s="299"/>
      <c r="I87" s="299"/>
      <c r="J87" s="299">
        <v>1</v>
      </c>
      <c r="K87" s="299"/>
      <c r="L87" s="299"/>
      <c r="M87" s="299"/>
      <c r="N87" s="299"/>
      <c r="O87" s="299"/>
      <c r="P87" s="299"/>
      <c r="Q87" s="299">
        <f t="shared" si="2"/>
        <v>301</v>
      </c>
      <c r="R87" s="381"/>
      <c r="U87" s="381"/>
    </row>
    <row r="88" spans="1:21" s="201" customFormat="1" ht="15.75" customHeight="1" x14ac:dyDescent="0.2">
      <c r="A88" s="303">
        <v>56201</v>
      </c>
      <c r="B88" s="304" t="s">
        <v>211</v>
      </c>
      <c r="C88" s="299"/>
      <c r="D88" s="299"/>
      <c r="E88" s="299"/>
      <c r="F88" s="299"/>
      <c r="G88" s="299">
        <v>3000</v>
      </c>
      <c r="H88" s="299"/>
      <c r="I88" s="299"/>
      <c r="J88" s="299"/>
      <c r="K88" s="299"/>
      <c r="L88" s="299"/>
      <c r="M88" s="299"/>
      <c r="N88" s="299"/>
      <c r="O88" s="299"/>
      <c r="P88" s="299"/>
      <c r="Q88" s="299">
        <f t="shared" si="2"/>
        <v>3000</v>
      </c>
      <c r="R88" s="381"/>
      <c r="U88" s="381"/>
    </row>
    <row r="89" spans="1:21" s="201" customFormat="1" ht="15.75" customHeight="1" x14ac:dyDescent="0.2">
      <c r="A89" s="303">
        <v>5629501</v>
      </c>
      <c r="B89" s="304" t="s">
        <v>310</v>
      </c>
      <c r="C89" s="299"/>
      <c r="D89" s="299"/>
      <c r="E89" s="299"/>
      <c r="F89" s="299"/>
      <c r="G89" s="299">
        <v>1800</v>
      </c>
      <c r="H89" s="299"/>
      <c r="I89" s="299"/>
      <c r="J89" s="299"/>
      <c r="K89" s="299"/>
      <c r="L89" s="299"/>
      <c r="M89" s="299"/>
      <c r="N89" s="299"/>
      <c r="O89" s="299"/>
      <c r="P89" s="299"/>
      <c r="Q89" s="299">
        <f t="shared" si="2"/>
        <v>1800</v>
      </c>
      <c r="R89" s="381"/>
      <c r="U89" s="381"/>
    </row>
    <row r="90" spans="1:21" s="201" customFormat="1" ht="15.75" customHeight="1" x14ac:dyDescent="0.2">
      <c r="A90" s="303">
        <v>56303</v>
      </c>
      <c r="B90" s="304" t="s">
        <v>273</v>
      </c>
      <c r="C90" s="299"/>
      <c r="D90" s="299"/>
      <c r="E90" s="299"/>
      <c r="F90" s="299">
        <v>11100</v>
      </c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>
        <f t="shared" si="2"/>
        <v>11100</v>
      </c>
      <c r="R90" s="381"/>
      <c r="U90" s="381"/>
    </row>
    <row r="91" spans="1:21" s="201" customFormat="1" ht="15.75" customHeight="1" x14ac:dyDescent="0.2">
      <c r="A91" s="303">
        <v>56304</v>
      </c>
      <c r="B91" s="304" t="s">
        <v>274</v>
      </c>
      <c r="C91" s="299"/>
      <c r="D91" s="299"/>
      <c r="E91" s="299"/>
      <c r="F91" s="299">
        <v>3348.35</v>
      </c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>
        <f t="shared" si="2"/>
        <v>3348.35</v>
      </c>
      <c r="R91" s="381"/>
      <c r="U91" s="381"/>
    </row>
    <row r="92" spans="1:21" ht="15.75" customHeight="1" x14ac:dyDescent="0.2">
      <c r="A92" s="303">
        <v>61101</v>
      </c>
      <c r="B92" s="304" t="s">
        <v>198</v>
      </c>
      <c r="C92" s="299"/>
      <c r="D92" s="299"/>
      <c r="E92" s="299"/>
      <c r="F92" s="299">
        <v>2823</v>
      </c>
      <c r="G92" s="299"/>
      <c r="H92" s="299"/>
      <c r="I92" s="299">
        <v>2500</v>
      </c>
      <c r="J92" s="299"/>
      <c r="K92" s="299"/>
      <c r="L92" s="299"/>
      <c r="M92" s="299"/>
      <c r="N92" s="299"/>
      <c r="O92" s="299"/>
      <c r="P92" s="299"/>
      <c r="Q92" s="299">
        <f t="shared" si="2"/>
        <v>5323</v>
      </c>
      <c r="R92" s="60"/>
      <c r="U92" s="381"/>
    </row>
    <row r="93" spans="1:21" ht="15.75" customHeight="1" x14ac:dyDescent="0.2">
      <c r="A93" s="303">
        <v>61102</v>
      </c>
      <c r="B93" s="304" t="s">
        <v>189</v>
      </c>
      <c r="C93" s="299"/>
      <c r="D93" s="299"/>
      <c r="E93" s="299"/>
      <c r="F93" s="299">
        <v>2000</v>
      </c>
      <c r="G93" s="299"/>
      <c r="H93" s="299"/>
      <c r="I93" s="299">
        <v>4000</v>
      </c>
      <c r="J93" s="299"/>
      <c r="K93" s="299">
        <v>18000</v>
      </c>
      <c r="L93" s="299"/>
      <c r="M93" s="299"/>
      <c r="N93" s="299"/>
      <c r="O93" s="299"/>
      <c r="P93" s="299"/>
      <c r="Q93" s="299">
        <f t="shared" si="2"/>
        <v>24000</v>
      </c>
      <c r="R93" s="60"/>
      <c r="U93" s="381"/>
    </row>
    <row r="94" spans="1:21" ht="15.75" customHeight="1" x14ac:dyDescent="0.2">
      <c r="A94" s="303">
        <v>61104</v>
      </c>
      <c r="B94" s="304" t="s">
        <v>180</v>
      </c>
      <c r="C94" s="299"/>
      <c r="D94" s="299"/>
      <c r="E94" s="299"/>
      <c r="F94" s="299">
        <v>3000</v>
      </c>
      <c r="G94" s="299"/>
      <c r="H94" s="299"/>
      <c r="I94" s="299">
        <v>1</v>
      </c>
      <c r="J94" s="299"/>
      <c r="K94" s="299"/>
      <c r="L94" s="299"/>
      <c r="M94" s="299"/>
      <c r="N94" s="299"/>
      <c r="O94" s="299"/>
      <c r="P94" s="299"/>
      <c r="Q94" s="299">
        <f t="shared" si="2"/>
        <v>3001</v>
      </c>
      <c r="R94" s="60"/>
      <c r="U94" s="381"/>
    </row>
    <row r="95" spans="1:21" ht="15.75" customHeight="1" x14ac:dyDescent="0.2">
      <c r="A95" s="303">
        <v>61105</v>
      </c>
      <c r="B95" s="304" t="s">
        <v>285</v>
      </c>
      <c r="C95" s="299"/>
      <c r="D95" s="299"/>
      <c r="E95" s="299"/>
      <c r="F95" s="299">
        <v>500</v>
      </c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>
        <f t="shared" si="2"/>
        <v>500</v>
      </c>
      <c r="R95" s="60"/>
      <c r="U95" s="381"/>
    </row>
    <row r="96" spans="1:21" ht="15.75" customHeight="1" x14ac:dyDescent="0.2">
      <c r="A96" s="303">
        <v>61108</v>
      </c>
      <c r="B96" s="304" t="s">
        <v>203</v>
      </c>
      <c r="C96" s="299"/>
      <c r="D96" s="299"/>
      <c r="E96" s="299"/>
      <c r="F96" s="299">
        <v>500</v>
      </c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>
        <f t="shared" si="2"/>
        <v>500</v>
      </c>
      <c r="R96" s="60"/>
      <c r="U96" s="381"/>
    </row>
    <row r="97" spans="1:21" ht="15.75" customHeight="1" x14ac:dyDescent="0.2">
      <c r="A97" s="303">
        <v>61199</v>
      </c>
      <c r="B97" s="304" t="s">
        <v>309</v>
      </c>
      <c r="C97" s="299"/>
      <c r="D97" s="299"/>
      <c r="E97" s="299"/>
      <c r="F97" s="299">
        <v>0</v>
      </c>
      <c r="G97" s="299"/>
      <c r="H97" s="299"/>
      <c r="I97" s="299">
        <v>1</v>
      </c>
      <c r="J97" s="299"/>
      <c r="K97" s="299"/>
      <c r="L97" s="299"/>
      <c r="M97" s="299"/>
      <c r="N97" s="299"/>
      <c r="O97" s="299"/>
      <c r="P97" s="299"/>
      <c r="Q97" s="299">
        <f t="shared" si="2"/>
        <v>1</v>
      </c>
      <c r="R97" s="60"/>
      <c r="U97" s="381"/>
    </row>
    <row r="98" spans="1:21" ht="15.75" customHeight="1" x14ac:dyDescent="0.2">
      <c r="A98" s="303">
        <v>61201</v>
      </c>
      <c r="B98" s="304" t="s">
        <v>320</v>
      </c>
      <c r="C98" s="299"/>
      <c r="D98" s="299"/>
      <c r="E98" s="299"/>
      <c r="F98" s="299">
        <v>1</v>
      </c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>
        <f t="shared" si="2"/>
        <v>1</v>
      </c>
      <c r="R98" s="60"/>
      <c r="U98" s="381"/>
    </row>
    <row r="99" spans="1:21" ht="15.75" customHeight="1" x14ac:dyDescent="0.2">
      <c r="A99" s="303">
        <v>61501</v>
      </c>
      <c r="B99" s="304" t="s">
        <v>275</v>
      </c>
      <c r="C99" s="299"/>
      <c r="D99" s="299"/>
      <c r="E99" s="299"/>
      <c r="F99" s="299"/>
      <c r="G99" s="299"/>
      <c r="H99" s="299"/>
      <c r="I99" s="299"/>
      <c r="J99" s="299"/>
      <c r="K99" s="299">
        <v>3000</v>
      </c>
      <c r="L99" s="299"/>
      <c r="M99" s="299"/>
      <c r="N99" s="299"/>
      <c r="O99" s="299"/>
      <c r="P99" s="299"/>
      <c r="Q99" s="299">
        <f t="shared" si="2"/>
        <v>3000</v>
      </c>
      <c r="R99" s="60"/>
      <c r="U99" s="381"/>
    </row>
    <row r="100" spans="1:21" ht="15.75" customHeight="1" x14ac:dyDescent="0.2">
      <c r="A100" s="303">
        <v>61502</v>
      </c>
      <c r="B100" s="304" t="s">
        <v>169</v>
      </c>
      <c r="C100" s="299"/>
      <c r="D100" s="299"/>
      <c r="E100" s="299"/>
      <c r="F100" s="299"/>
      <c r="G100" s="299"/>
      <c r="H100" s="299"/>
      <c r="I100" s="299"/>
      <c r="J100" s="299"/>
      <c r="K100" s="299">
        <v>3000</v>
      </c>
      <c r="L100" s="299"/>
      <c r="M100" s="299"/>
      <c r="N100" s="299"/>
      <c r="O100" s="299"/>
      <c r="P100" s="299"/>
      <c r="Q100" s="299">
        <f t="shared" si="2"/>
        <v>3000</v>
      </c>
      <c r="R100" s="60"/>
      <c r="U100" s="381"/>
    </row>
    <row r="101" spans="1:21" ht="15.75" customHeight="1" x14ac:dyDescent="0.2">
      <c r="A101" s="303">
        <v>61503</v>
      </c>
      <c r="B101" s="304" t="s">
        <v>276</v>
      </c>
      <c r="C101" s="299"/>
      <c r="D101" s="299"/>
      <c r="E101" s="299"/>
      <c r="F101" s="299"/>
      <c r="G101" s="299"/>
      <c r="H101" s="299"/>
      <c r="I101" s="299"/>
      <c r="J101" s="299"/>
      <c r="K101" s="299">
        <v>3000</v>
      </c>
      <c r="L101" s="299"/>
      <c r="M101" s="299"/>
      <c r="N101" s="299"/>
      <c r="O101" s="299"/>
      <c r="P101" s="299"/>
      <c r="Q101" s="299">
        <f t="shared" si="2"/>
        <v>3000</v>
      </c>
      <c r="R101" s="60"/>
      <c r="U101" s="381"/>
    </row>
    <row r="102" spans="1:21" ht="15.75" customHeight="1" x14ac:dyDescent="0.2">
      <c r="A102" s="303">
        <v>61599</v>
      </c>
      <c r="B102" s="304" t="s">
        <v>170</v>
      </c>
      <c r="C102" s="299"/>
      <c r="D102" s="299"/>
      <c r="E102" s="299"/>
      <c r="F102" s="299"/>
      <c r="G102" s="299"/>
      <c r="H102" s="299"/>
      <c r="I102" s="299"/>
      <c r="J102" s="299"/>
      <c r="K102" s="299">
        <v>3000</v>
      </c>
      <c r="L102" s="299"/>
      <c r="M102" s="299"/>
      <c r="N102" s="299"/>
      <c r="O102" s="299"/>
      <c r="P102" s="299"/>
      <c r="Q102" s="299">
        <f t="shared" si="2"/>
        <v>3000</v>
      </c>
      <c r="R102" s="60"/>
      <c r="U102" s="381"/>
    </row>
    <row r="103" spans="1:21" ht="15.75" customHeight="1" x14ac:dyDescent="0.2">
      <c r="A103" s="303">
        <v>61601</v>
      </c>
      <c r="B103" s="304" t="s">
        <v>106</v>
      </c>
      <c r="C103" s="299"/>
      <c r="D103" s="299"/>
      <c r="E103" s="299"/>
      <c r="F103" s="299"/>
      <c r="G103" s="299"/>
      <c r="H103" s="299"/>
      <c r="I103" s="299"/>
      <c r="J103" s="299"/>
      <c r="K103" s="299">
        <v>104217.21</v>
      </c>
      <c r="L103" s="299"/>
      <c r="M103" s="299"/>
      <c r="N103" s="299"/>
      <c r="O103" s="299"/>
      <c r="P103" s="299">
        <v>207295.35</v>
      </c>
      <c r="Q103" s="299">
        <f t="shared" si="2"/>
        <v>311512.56</v>
      </c>
      <c r="R103" s="60"/>
      <c r="U103" s="381"/>
    </row>
    <row r="104" spans="1:21" ht="15.75" customHeight="1" x14ac:dyDescent="0.2">
      <c r="A104" s="303">
        <v>61602</v>
      </c>
      <c r="B104" s="304" t="s">
        <v>171</v>
      </c>
      <c r="C104" s="299"/>
      <c r="D104" s="299"/>
      <c r="E104" s="299"/>
      <c r="F104" s="299"/>
      <c r="G104" s="299"/>
      <c r="H104" s="299"/>
      <c r="I104" s="299"/>
      <c r="J104" s="299"/>
      <c r="K104" s="299">
        <v>37000</v>
      </c>
      <c r="L104" s="299"/>
      <c r="M104" s="299"/>
      <c r="N104" s="299"/>
      <c r="O104" s="299"/>
      <c r="P104" s="299"/>
      <c r="Q104" s="299">
        <f t="shared" si="2"/>
        <v>37000</v>
      </c>
      <c r="R104" s="60"/>
      <c r="U104" s="381"/>
    </row>
    <row r="105" spans="1:21" ht="15.75" customHeight="1" x14ac:dyDescent="0.2">
      <c r="A105" s="303">
        <v>61603</v>
      </c>
      <c r="B105" s="304" t="s">
        <v>172</v>
      </c>
      <c r="C105" s="299"/>
      <c r="D105" s="299"/>
      <c r="E105" s="299"/>
      <c r="F105" s="299"/>
      <c r="G105" s="299"/>
      <c r="H105" s="299"/>
      <c r="I105" s="299"/>
      <c r="J105" s="299"/>
      <c r="K105" s="299">
        <v>209157.01</v>
      </c>
      <c r="L105" s="299"/>
      <c r="M105" s="299"/>
      <c r="N105" s="299"/>
      <c r="O105" s="299"/>
      <c r="P105" s="299"/>
      <c r="Q105" s="299">
        <f t="shared" si="2"/>
        <v>209157.01</v>
      </c>
      <c r="R105" s="60"/>
      <c r="U105" s="381"/>
    </row>
    <row r="106" spans="1:21" ht="15.75" customHeight="1" x14ac:dyDescent="0.2">
      <c r="A106" s="303">
        <v>61606</v>
      </c>
      <c r="B106" s="304" t="s">
        <v>244</v>
      </c>
      <c r="C106" s="299"/>
      <c r="D106" s="299"/>
      <c r="E106" s="299"/>
      <c r="F106" s="299"/>
      <c r="G106" s="299"/>
      <c r="H106" s="299"/>
      <c r="I106" s="299"/>
      <c r="J106" s="299"/>
      <c r="K106" s="299">
        <v>25000</v>
      </c>
      <c r="L106" s="299"/>
      <c r="M106" s="299">
        <v>20000</v>
      </c>
      <c r="N106" s="299"/>
      <c r="O106" s="299"/>
      <c r="P106" s="299"/>
      <c r="Q106" s="299">
        <f t="shared" si="2"/>
        <v>45000</v>
      </c>
      <c r="R106" s="60"/>
      <c r="U106" s="381"/>
    </row>
    <row r="107" spans="1:21" ht="15.75" customHeight="1" x14ac:dyDescent="0.2">
      <c r="A107" s="297">
        <v>61608</v>
      </c>
      <c r="B107" s="298" t="s">
        <v>173</v>
      </c>
      <c r="C107" s="299"/>
      <c r="D107" s="299"/>
      <c r="E107" s="299"/>
      <c r="F107" s="299"/>
      <c r="G107" s="299"/>
      <c r="H107" s="299"/>
      <c r="I107" s="299"/>
      <c r="J107" s="299"/>
      <c r="K107" s="299">
        <v>12000</v>
      </c>
      <c r="L107" s="299"/>
      <c r="M107" s="299">
        <v>95612.06</v>
      </c>
      <c r="N107" s="299"/>
      <c r="O107" s="299"/>
      <c r="P107" s="299"/>
      <c r="Q107" s="299">
        <f t="shared" si="2"/>
        <v>107612.06</v>
      </c>
      <c r="R107" s="60"/>
      <c r="U107" s="381"/>
    </row>
    <row r="108" spans="1:21" ht="15.75" customHeight="1" x14ac:dyDescent="0.2">
      <c r="A108" s="305">
        <v>61699</v>
      </c>
      <c r="B108" s="306" t="s">
        <v>174</v>
      </c>
      <c r="C108" s="299"/>
      <c r="D108" s="299"/>
      <c r="E108" s="299"/>
      <c r="F108" s="299"/>
      <c r="G108" s="299"/>
      <c r="H108" s="299"/>
      <c r="I108" s="299"/>
      <c r="J108" s="299"/>
      <c r="K108" s="299">
        <v>71062.259999999995</v>
      </c>
      <c r="L108" s="299"/>
      <c r="M108" s="299">
        <v>80000</v>
      </c>
      <c r="N108" s="299"/>
      <c r="O108" s="299"/>
      <c r="P108" s="299"/>
      <c r="Q108" s="299">
        <f t="shared" si="2"/>
        <v>151062.26</v>
      </c>
      <c r="R108" s="60"/>
      <c r="U108" s="381"/>
    </row>
    <row r="109" spans="1:21" ht="15.75" customHeight="1" thickBot="1" x14ac:dyDescent="0.25">
      <c r="A109" s="307">
        <v>71304</v>
      </c>
      <c r="B109" s="308" t="s">
        <v>167</v>
      </c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>
        <v>128004.57</v>
      </c>
      <c r="O109" s="299"/>
      <c r="P109" s="299"/>
      <c r="Q109" s="299">
        <f t="shared" si="2"/>
        <v>128004.57</v>
      </c>
      <c r="R109" s="60"/>
      <c r="U109" s="381"/>
    </row>
    <row r="110" spans="1:21" ht="16.5" customHeight="1" thickBot="1" x14ac:dyDescent="0.25">
      <c r="A110" s="44"/>
      <c r="B110" s="45" t="s">
        <v>20</v>
      </c>
      <c r="C110" s="40">
        <f>SUM(C11:C109)</f>
        <v>41601</v>
      </c>
      <c r="D110" s="40">
        <f>SUM(D11:D109)</f>
        <v>15520.52</v>
      </c>
      <c r="E110" s="40">
        <f>SUM(E11:E109)</f>
        <v>58148</v>
      </c>
      <c r="F110" s="40">
        <f t="shared" ref="F110:P110" si="3">SUM(F11:F109)</f>
        <v>438517.89999999997</v>
      </c>
      <c r="G110" s="40">
        <f t="shared" si="3"/>
        <v>95498.020000000019</v>
      </c>
      <c r="H110" s="40">
        <f t="shared" si="3"/>
        <v>45573.060000000005</v>
      </c>
      <c r="I110" s="40">
        <f t="shared" si="3"/>
        <v>20269.72</v>
      </c>
      <c r="J110" s="40">
        <f t="shared" si="3"/>
        <v>92389.11</v>
      </c>
      <c r="K110" s="40">
        <f t="shared" si="3"/>
        <v>668790.24</v>
      </c>
      <c r="L110" s="40">
        <f t="shared" si="3"/>
        <v>0</v>
      </c>
      <c r="M110" s="40">
        <f t="shared" si="3"/>
        <v>235612.06</v>
      </c>
      <c r="N110" s="40">
        <f t="shared" si="3"/>
        <v>152099.12</v>
      </c>
      <c r="O110" s="40">
        <f>SUM(O11:O109)</f>
        <v>0</v>
      </c>
      <c r="P110" s="40">
        <f t="shared" si="3"/>
        <v>207295.35</v>
      </c>
      <c r="Q110" s="40">
        <f>SUM(Q11:Q109)</f>
        <v>2071314.1000000003</v>
      </c>
      <c r="R110" s="60">
        <f>SUM(C110:Q110)</f>
        <v>4142628.2</v>
      </c>
      <c r="U110" s="381"/>
    </row>
    <row r="111" spans="1:21" s="7" customFormat="1" ht="15" customHeight="1" x14ac:dyDescent="0.3">
      <c r="A111" s="4"/>
      <c r="B111" s="15"/>
      <c r="C111" s="2"/>
      <c r="D111" s="220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"/>
      <c r="S111"/>
      <c r="T111"/>
    </row>
    <row r="112" spans="1:21" s="7" customFormat="1" ht="15" customHeight="1" x14ac:dyDescent="0.3">
      <c r="A112" s="4"/>
      <c r="B112" s="15"/>
      <c r="C112" s="2"/>
      <c r="D112" s="2"/>
      <c r="E112" s="2"/>
      <c r="F112" s="122"/>
      <c r="G112" s="2"/>
      <c r="H112" s="2"/>
      <c r="I112" s="122"/>
      <c r="J112" s="2"/>
      <c r="K112" s="2"/>
      <c r="L112" s="125"/>
      <c r="M112" s="2"/>
      <c r="N112" s="2"/>
      <c r="O112" s="2"/>
      <c r="P112" s="2"/>
      <c r="Q112" s="8"/>
      <c r="S112"/>
      <c r="T112"/>
    </row>
    <row r="113" spans="1:21" s="7" customFormat="1" ht="15" customHeight="1" x14ac:dyDescent="0.3">
      <c r="A113" s="4"/>
      <c r="B113" s="15"/>
      <c r="C113" s="2"/>
      <c r="D113" s="2"/>
      <c r="E113" s="2"/>
      <c r="F113" s="122"/>
      <c r="G113" s="2"/>
      <c r="H113" s="2"/>
      <c r="I113" s="122"/>
      <c r="J113" s="2"/>
      <c r="K113" s="2"/>
      <c r="L113" s="125"/>
      <c r="M113" s="125"/>
      <c r="N113" s="2"/>
      <c r="O113" s="2"/>
      <c r="P113" s="2"/>
      <c r="Q113" s="8"/>
      <c r="S113"/>
      <c r="T113"/>
      <c r="U113" s="395"/>
    </row>
    <row r="114" spans="1:21" s="7" customFormat="1" ht="15" customHeight="1" x14ac:dyDescent="0.3">
      <c r="A114" s="309"/>
      <c r="B114" s="309"/>
      <c r="C114" s="462" t="s">
        <v>353</v>
      </c>
      <c r="D114" s="463"/>
      <c r="E114" s="462"/>
      <c r="F114" s="463"/>
      <c r="G114" s="462" t="s">
        <v>354</v>
      </c>
      <c r="H114" s="463"/>
      <c r="I114" s="310"/>
      <c r="J114" s="311"/>
      <c r="K114" s="452" t="s">
        <v>355</v>
      </c>
      <c r="L114" s="453"/>
      <c r="M114" s="452" t="s">
        <v>356</v>
      </c>
      <c r="N114" s="453"/>
      <c r="O114" s="452" t="s">
        <v>403</v>
      </c>
      <c r="P114" s="453"/>
      <c r="Q114" s="312" t="s">
        <v>378</v>
      </c>
      <c r="S114"/>
      <c r="T114"/>
    </row>
    <row r="115" spans="1:21" s="7" customFormat="1" ht="15" customHeight="1" x14ac:dyDescent="0.3">
      <c r="A115" s="309"/>
      <c r="B115" s="309"/>
      <c r="C115" s="309" t="s">
        <v>357</v>
      </c>
      <c r="D115" s="472">
        <v>553787.42000000004</v>
      </c>
      <c r="E115" s="473"/>
      <c r="F115" s="313"/>
      <c r="G115" s="309" t="s">
        <v>357</v>
      </c>
      <c r="H115" s="474">
        <v>253729.91</v>
      </c>
      <c r="I115" s="475"/>
      <c r="J115" s="311"/>
      <c r="K115" s="311" t="s">
        <v>358</v>
      </c>
      <c r="L115" s="314">
        <v>820889.36</v>
      </c>
      <c r="M115" s="311" t="s">
        <v>359</v>
      </c>
      <c r="N115" s="315">
        <v>55266.78</v>
      </c>
      <c r="O115" s="315"/>
      <c r="P115" s="315">
        <f>O110+P110</f>
        <v>207295.35</v>
      </c>
      <c r="Q115" s="316"/>
      <c r="S115"/>
      <c r="T115"/>
    </row>
    <row r="116" spans="1:21" s="7" customFormat="1" ht="15" customHeight="1" x14ac:dyDescent="0.3">
      <c r="A116" s="309"/>
      <c r="B116" s="309"/>
      <c r="C116" s="309" t="s">
        <v>377</v>
      </c>
      <c r="D116" s="465">
        <f>SUM(C110+D110+E110+F110)</f>
        <v>553787.41999999993</v>
      </c>
      <c r="E116" s="466"/>
      <c r="F116" s="313"/>
      <c r="G116" s="309" t="s">
        <v>377</v>
      </c>
      <c r="H116" s="468">
        <f>G110+H110+I110+J110</f>
        <v>253729.91000000003</v>
      </c>
      <c r="I116" s="469"/>
      <c r="J116" s="311"/>
      <c r="K116" s="311"/>
      <c r="L116" s="315"/>
      <c r="M116" s="311"/>
      <c r="N116" s="315">
        <v>61832.78</v>
      </c>
      <c r="O116" s="315"/>
      <c r="P116" s="315"/>
      <c r="Q116" s="312"/>
      <c r="S116"/>
      <c r="T116"/>
    </row>
    <row r="117" spans="1:21" s="7" customFormat="1" ht="15" customHeight="1" x14ac:dyDescent="0.3">
      <c r="A117" s="317"/>
      <c r="B117" s="318"/>
      <c r="C117" s="311"/>
      <c r="D117" s="467">
        <f>D115-D116</f>
        <v>0</v>
      </c>
      <c r="E117" s="467"/>
      <c r="F117" s="319"/>
      <c r="G117" s="311"/>
      <c r="H117" s="464">
        <f>H115-H116</f>
        <v>0</v>
      </c>
      <c r="I117" s="464"/>
      <c r="J117" s="311"/>
      <c r="K117" s="311" t="s">
        <v>388</v>
      </c>
      <c r="L117" s="315">
        <f>K110</f>
        <v>668790.24</v>
      </c>
      <c r="M117" s="311"/>
      <c r="N117" s="315"/>
      <c r="O117" s="315"/>
      <c r="P117" s="315"/>
      <c r="Q117" s="316"/>
      <c r="S117"/>
      <c r="T117"/>
    </row>
    <row r="118" spans="1:21" s="7" customFormat="1" ht="15" customHeight="1" x14ac:dyDescent="0.3">
      <c r="A118" s="317"/>
      <c r="B118" s="318"/>
      <c r="C118" s="311"/>
      <c r="D118" s="320"/>
      <c r="E118" s="320"/>
      <c r="F118" s="319"/>
      <c r="G118" s="311"/>
      <c r="H118" s="321"/>
      <c r="I118" s="321"/>
      <c r="J118" s="311"/>
      <c r="K118" s="311"/>
      <c r="L118" s="315">
        <f>N110</f>
        <v>152099.12</v>
      </c>
      <c r="M118" s="311"/>
      <c r="N118" s="315"/>
      <c r="O118" s="315"/>
      <c r="P118" s="315"/>
      <c r="Q118" s="316">
        <f>K110+N110</f>
        <v>820889.36</v>
      </c>
      <c r="S118"/>
      <c r="T118"/>
    </row>
    <row r="119" spans="1:21" s="7" customFormat="1" ht="15" customHeight="1" x14ac:dyDescent="0.3">
      <c r="A119" s="317"/>
      <c r="B119" s="318"/>
      <c r="C119" s="311"/>
      <c r="D119" s="467"/>
      <c r="E119" s="467"/>
      <c r="F119" s="319"/>
      <c r="G119" s="311"/>
      <c r="H119" s="464"/>
      <c r="I119" s="464"/>
      <c r="J119" s="311"/>
      <c r="K119" s="311"/>
      <c r="L119" s="315">
        <f>SUM(L116:L118)</f>
        <v>820889.36</v>
      </c>
      <c r="M119" s="315">
        <f>L115-L118-L117</f>
        <v>0</v>
      </c>
      <c r="N119" s="315"/>
      <c r="O119" s="315"/>
      <c r="P119" s="315"/>
      <c r="Q119" s="316"/>
      <c r="S119"/>
      <c r="T119"/>
    </row>
    <row r="120" spans="1:21" s="7" customFormat="1" ht="15.75" customHeight="1" x14ac:dyDescent="0.3">
      <c r="A120" s="322"/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322"/>
      <c r="P120" s="322"/>
      <c r="Q120" s="322"/>
      <c r="S120"/>
      <c r="T120"/>
    </row>
    <row r="121" spans="1:21" s="287" customFormat="1" ht="19.5" customHeight="1" x14ac:dyDescent="0.3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4"/>
      <c r="O121" s="324"/>
      <c r="P121" s="324"/>
      <c r="Q121" s="323"/>
    </row>
    <row r="122" spans="1:21" s="7" customFormat="1" ht="19.5" customHeight="1" x14ac:dyDescent="0.3">
      <c r="A122" s="269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88"/>
      <c r="P122" s="288"/>
      <c r="Q122" s="269"/>
      <c r="S122"/>
      <c r="T122"/>
    </row>
    <row r="123" spans="1:21" s="7" customFormat="1" ht="15" customHeight="1" x14ac:dyDescent="0.3">
      <c r="A123" s="269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88"/>
      <c r="P123" s="288"/>
      <c r="Q123" s="269"/>
      <c r="S123"/>
      <c r="T123"/>
    </row>
    <row r="124" spans="1:21" s="7" customFormat="1" ht="15" customHeight="1" x14ac:dyDescent="0.3">
      <c r="A124" s="269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88"/>
      <c r="P124" s="288"/>
      <c r="Q124" s="269"/>
      <c r="S124"/>
      <c r="T124"/>
    </row>
    <row r="125" spans="1:21" s="7" customFormat="1" ht="15" customHeight="1" x14ac:dyDescent="0.3">
      <c r="A125" s="269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88"/>
      <c r="P125" s="288"/>
      <c r="Q125" s="269"/>
      <c r="S125"/>
      <c r="T125"/>
    </row>
    <row r="126" spans="1:21" s="7" customFormat="1" ht="15" customHeight="1" x14ac:dyDescent="0.3">
      <c r="A126" s="269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88"/>
      <c r="P126" s="288"/>
      <c r="Q126" s="269"/>
      <c r="S126"/>
      <c r="T126"/>
    </row>
    <row r="127" spans="1:21" s="7" customFormat="1" ht="15" customHeight="1" x14ac:dyDescent="0.3">
      <c r="A127" s="269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88"/>
      <c r="P127" s="288"/>
      <c r="Q127" s="269"/>
      <c r="S127"/>
      <c r="T127"/>
    </row>
    <row r="128" spans="1:21" ht="18" customHeight="1" x14ac:dyDescent="0.3">
      <c r="A128" s="269"/>
      <c r="B128" s="269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88"/>
      <c r="P128" s="288"/>
      <c r="Q128" s="269"/>
      <c r="R128" s="268"/>
      <c r="S128" s="268"/>
      <c r="T128" s="268"/>
    </row>
    <row r="129" spans="1:20" ht="18" x14ac:dyDescent="0.35">
      <c r="A129" s="126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07"/>
      <c r="S129" s="107"/>
      <c r="T129" s="107"/>
    </row>
    <row r="130" spans="1:20" x14ac:dyDescent="0.3">
      <c r="A130" s="128"/>
      <c r="B130" s="29"/>
      <c r="C130" s="29"/>
      <c r="D130" s="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29"/>
      <c r="R130" s="22"/>
    </row>
    <row r="131" spans="1:20" x14ac:dyDescent="0.3">
      <c r="A131" s="25"/>
      <c r="B131" s="22"/>
      <c r="C131" s="22"/>
      <c r="D131" s="22"/>
      <c r="Q131" s="22"/>
      <c r="R131" s="22"/>
    </row>
    <row r="132" spans="1:20" x14ac:dyDescent="0.3">
      <c r="A132" s="25"/>
      <c r="B132" s="22"/>
      <c r="C132" s="22"/>
      <c r="D132" s="22"/>
      <c r="Q132" s="22"/>
      <c r="R132" s="22"/>
    </row>
    <row r="133" spans="1:20" x14ac:dyDescent="0.3">
      <c r="A133" s="25"/>
      <c r="B133" s="22"/>
      <c r="C133" s="22"/>
      <c r="D133" s="22"/>
      <c r="Q133" s="22"/>
      <c r="R133" s="22"/>
    </row>
    <row r="134" spans="1:20" x14ac:dyDescent="0.3">
      <c r="A134" s="25"/>
      <c r="B134" s="22"/>
      <c r="C134" s="22"/>
      <c r="D134" s="22"/>
      <c r="Q134" s="22"/>
      <c r="R134" s="22"/>
    </row>
    <row r="135" spans="1:20" x14ac:dyDescent="0.3">
      <c r="A135" s="25"/>
      <c r="B135" s="22"/>
      <c r="C135" s="22"/>
      <c r="D135" s="22"/>
      <c r="Q135" s="22"/>
      <c r="R135" s="22"/>
    </row>
    <row r="136" spans="1:20" x14ac:dyDescent="0.3">
      <c r="A136" s="25"/>
      <c r="B136" s="22"/>
      <c r="C136" s="22"/>
      <c r="D136" s="22"/>
      <c r="Q136" s="22"/>
      <c r="R136" s="22"/>
    </row>
    <row r="137" spans="1:20" x14ac:dyDescent="0.3">
      <c r="A137" s="25"/>
      <c r="B137" s="22"/>
      <c r="C137" s="22"/>
      <c r="D137" s="22"/>
      <c r="Q137" s="22"/>
      <c r="R137" s="22"/>
    </row>
    <row r="138" spans="1:20" x14ac:dyDescent="0.3">
      <c r="A138" s="26"/>
    </row>
    <row r="140" spans="1:20" x14ac:dyDescent="0.3">
      <c r="A140" s="26"/>
    </row>
  </sheetData>
  <mergeCells count="49">
    <mergeCell ref="A7:A10"/>
    <mergeCell ref="Q7:Q10"/>
    <mergeCell ref="C8:F8"/>
    <mergeCell ref="G8:J8"/>
    <mergeCell ref="M8:N8"/>
    <mergeCell ref="C9:F9"/>
    <mergeCell ref="G9:J9"/>
    <mergeCell ref="A1:Q1"/>
    <mergeCell ref="A2:Q2"/>
    <mergeCell ref="A3:Q3"/>
    <mergeCell ref="A4:Q4"/>
    <mergeCell ref="A5:Q5"/>
    <mergeCell ref="G59:J59"/>
    <mergeCell ref="M59:N59"/>
    <mergeCell ref="C7:F7"/>
    <mergeCell ref="G60:J60"/>
    <mergeCell ref="G7:J7"/>
    <mergeCell ref="K7:N7"/>
    <mergeCell ref="C60:F60"/>
    <mergeCell ref="K114:L114"/>
    <mergeCell ref="M114:N114"/>
    <mergeCell ref="B7:B10"/>
    <mergeCell ref="D115:E115"/>
    <mergeCell ref="H115:I115"/>
    <mergeCell ref="A53:Q53"/>
    <mergeCell ref="A54:Q54"/>
    <mergeCell ref="A55:Q55"/>
    <mergeCell ref="A56:Q56"/>
    <mergeCell ref="A58:A61"/>
    <mergeCell ref="B58:B61"/>
    <mergeCell ref="C58:F58"/>
    <mergeCell ref="G58:J58"/>
    <mergeCell ref="K58:N58"/>
    <mergeCell ref="Q58:Q61"/>
    <mergeCell ref="C59:F59"/>
    <mergeCell ref="C114:D114"/>
    <mergeCell ref="E114:F114"/>
    <mergeCell ref="G114:H114"/>
    <mergeCell ref="H117:I117"/>
    <mergeCell ref="H119:I119"/>
    <mergeCell ref="D116:E116"/>
    <mergeCell ref="D117:E117"/>
    <mergeCell ref="D119:E119"/>
    <mergeCell ref="H116:I116"/>
    <mergeCell ref="O114:P114"/>
    <mergeCell ref="O7:P7"/>
    <mergeCell ref="O8:P8"/>
    <mergeCell ref="O58:P58"/>
    <mergeCell ref="O59:P59"/>
  </mergeCells>
  <pageMargins left="0.19685039370078741" right="0.19685039370078741" top="0.51181102362204722" bottom="0.19685039370078741" header="0.31496062992125984" footer="0"/>
  <pageSetup scale="62" orientation="landscape" horizontalDpi="4294967293" r:id="rId1"/>
  <headerFooter alignWithMargins="0"/>
  <colBreaks count="1" manualBreakCount="1">
    <brk id="17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J9" sqref="J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386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240</v>
      </c>
      <c r="G12" s="105" t="s">
        <v>387</v>
      </c>
      <c r="H12" s="32">
        <v>5934.82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5934.82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236"/>
      <c r="C37" s="10"/>
      <c r="D37" s="4"/>
      <c r="E37" s="4"/>
      <c r="F37" s="4"/>
      <c r="G37" s="2"/>
      <c r="H37" s="8"/>
    </row>
    <row r="38" spans="1:8" ht="18" x14ac:dyDescent="0.35">
      <c r="A38" s="3"/>
      <c r="B38" s="23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topLeftCell="A7" zoomScaleNormal="80" workbookViewId="0">
      <selection activeCell="P13" sqref="P13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483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317</v>
      </c>
      <c r="G12" s="105" t="s">
        <v>382</v>
      </c>
      <c r="H12" s="32">
        <v>43255.86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43255.86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236"/>
      <c r="C37" s="10"/>
      <c r="D37" s="4"/>
      <c r="E37" s="4"/>
      <c r="F37" s="4"/>
      <c r="G37" s="2"/>
      <c r="H37" s="8"/>
    </row>
    <row r="38" spans="1:8" ht="18" x14ac:dyDescent="0.35">
      <c r="A38" s="3"/>
      <c r="B38" s="23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M11" sqref="M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485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406</v>
      </c>
      <c r="E12" s="70" t="s">
        <v>209</v>
      </c>
      <c r="F12" s="72" t="s">
        <v>319</v>
      </c>
      <c r="G12" s="105" t="s">
        <v>382</v>
      </c>
      <c r="H12" s="32">
        <v>32262.26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32262.26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M13" sqref="M13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408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486</v>
      </c>
      <c r="G12" s="105" t="s">
        <v>487</v>
      </c>
      <c r="H12" s="32">
        <v>18000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18000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K11" sqref="K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488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319</v>
      </c>
      <c r="G12" s="105" t="s">
        <v>489</v>
      </c>
      <c r="H12" s="32">
        <v>15000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15000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K9" sqref="K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491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319</v>
      </c>
      <c r="G12" s="105" t="s">
        <v>490</v>
      </c>
      <c r="H12" s="32">
        <v>15000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15000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M15" sqref="M15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492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319</v>
      </c>
      <c r="G12" s="105" t="s">
        <v>493</v>
      </c>
      <c r="H12" s="32">
        <v>5000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5000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P11" sqref="P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494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317</v>
      </c>
      <c r="G12" s="105" t="s">
        <v>382</v>
      </c>
      <c r="H12" s="32">
        <v>35000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35000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28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zoomScaleNormal="80" workbookViewId="0">
      <selection activeCell="N17" sqref="N17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171"/>
      <c r="B1" s="327"/>
      <c r="C1" s="217"/>
      <c r="D1" s="217"/>
      <c r="E1" s="217"/>
      <c r="F1" s="217"/>
      <c r="G1" s="217"/>
      <c r="H1" s="218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327"/>
      <c r="C7" s="327"/>
      <c r="D7" s="327"/>
      <c r="E7" s="327"/>
      <c r="F7" s="327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44.25" customHeight="1" thickBot="1" x14ac:dyDescent="0.35">
      <c r="A9" s="614" t="s">
        <v>409</v>
      </c>
      <c r="B9" s="614"/>
      <c r="C9" s="614"/>
      <c r="D9" s="614"/>
      <c r="E9" s="614"/>
      <c r="F9" s="614"/>
      <c r="G9" s="614"/>
      <c r="H9" s="61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329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315</v>
      </c>
      <c r="G12" s="105" t="s">
        <v>316</v>
      </c>
      <c r="H12" s="32">
        <v>20000</v>
      </c>
    </row>
    <row r="13" spans="1:8" x14ac:dyDescent="0.2">
      <c r="A13" s="55"/>
      <c r="B13" s="70"/>
      <c r="C13" s="56"/>
      <c r="D13" s="56"/>
      <c r="E13" s="56"/>
      <c r="F13" s="41"/>
      <c r="G13" s="106"/>
      <c r="H13" s="33"/>
    </row>
    <row r="14" spans="1:8" x14ac:dyDescent="0.2">
      <c r="A14" s="55"/>
      <c r="B14" s="70"/>
      <c r="C14" s="56"/>
      <c r="D14" s="56"/>
      <c r="E14" s="56"/>
      <c r="F14" s="41"/>
      <c r="G14" s="105"/>
      <c r="H14" s="33"/>
    </row>
    <row r="15" spans="1:8" x14ac:dyDescent="0.2">
      <c r="A15" s="55"/>
      <c r="B15" s="70"/>
      <c r="C15" s="56"/>
      <c r="D15" s="56"/>
      <c r="E15" s="56"/>
      <c r="F15" s="41"/>
      <c r="G15" s="106"/>
      <c r="H15" s="33"/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20000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328"/>
      <c r="C38" s="10"/>
      <c r="D38" s="4"/>
      <c r="E38" s="4"/>
      <c r="F38" s="4"/>
      <c r="G38" s="2"/>
      <c r="H38" s="8"/>
    </row>
    <row r="39" spans="1:8" ht="18" x14ac:dyDescent="0.35">
      <c r="A39" s="3"/>
      <c r="B39" s="328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topLeftCell="A7" zoomScaleNormal="80" workbookViewId="0">
      <selection activeCell="H12" sqref="H12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351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495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406</v>
      </c>
      <c r="E12" s="70" t="s">
        <v>209</v>
      </c>
      <c r="F12" s="72" t="s">
        <v>319</v>
      </c>
      <c r="G12" s="105" t="s">
        <v>407</v>
      </c>
      <c r="H12" s="32">
        <v>10000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10000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30"/>
      <c r="C37" s="10"/>
      <c r="D37" s="4"/>
      <c r="E37" s="4"/>
      <c r="F37" s="4"/>
      <c r="G37" s="2"/>
      <c r="H37" s="8"/>
    </row>
    <row r="38" spans="1:8" ht="18" x14ac:dyDescent="0.35">
      <c r="A38" s="3"/>
      <c r="B38" s="330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indexed="57"/>
  </sheetPr>
  <dimension ref="A1:K89"/>
  <sheetViews>
    <sheetView topLeftCell="A58" zoomScaleNormal="100" workbookViewId="0">
      <selection activeCell="L32" sqref="L32:L33"/>
    </sheetView>
  </sheetViews>
  <sheetFormatPr baseColWidth="10" defaultRowHeight="15" x14ac:dyDescent="0.3"/>
  <cols>
    <col min="1" max="1" width="4.5703125" style="6" customWidth="1"/>
    <col min="2" max="2" width="4.42578125" style="6" customWidth="1"/>
    <col min="3" max="3" width="4.5703125" style="5" customWidth="1"/>
    <col min="4" max="4" width="4.5703125" style="1" customWidth="1"/>
    <col min="5" max="5" width="6.140625" style="1" customWidth="1"/>
    <col min="6" max="6" width="11" style="1" customWidth="1"/>
    <col min="7" max="7" width="52.42578125" style="2" customWidth="1"/>
    <col min="8" max="8" width="26.42578125" style="8" customWidth="1"/>
    <col min="9" max="9" width="8.7109375" style="7" customWidth="1"/>
    <col min="10" max="10" width="12.28515625" bestFit="1" customWidth="1"/>
    <col min="11" max="11" width="16.5703125" customWidth="1"/>
  </cols>
  <sheetData>
    <row r="1" spans="1:9" ht="18.75" x14ac:dyDescent="0.3">
      <c r="A1" s="494" t="s">
        <v>297</v>
      </c>
      <c r="B1" s="511"/>
      <c r="C1" s="511"/>
      <c r="D1" s="511"/>
      <c r="E1" s="511"/>
      <c r="F1" s="511"/>
      <c r="G1" s="511"/>
      <c r="H1" s="511"/>
    </row>
    <row r="2" spans="1:9" ht="18.75" x14ac:dyDescent="0.3">
      <c r="A2" s="494" t="s">
        <v>296</v>
      </c>
      <c r="B2" s="511"/>
      <c r="C2" s="511"/>
      <c r="D2" s="511"/>
      <c r="E2" s="511"/>
      <c r="F2" s="511"/>
      <c r="G2" s="511"/>
      <c r="H2" s="511"/>
    </row>
    <row r="3" spans="1:9" ht="18.75" x14ac:dyDescent="0.3">
      <c r="A3" s="494" t="s">
        <v>113</v>
      </c>
      <c r="B3" s="511"/>
      <c r="C3" s="511"/>
      <c r="D3" s="511"/>
      <c r="E3" s="511"/>
      <c r="F3" s="511"/>
      <c r="G3" s="511"/>
      <c r="H3" s="511"/>
    </row>
    <row r="4" spans="1:9" ht="18.75" x14ac:dyDescent="0.3">
      <c r="A4" s="494" t="s">
        <v>416</v>
      </c>
      <c r="B4" s="511"/>
      <c r="C4" s="511"/>
      <c r="D4" s="511"/>
      <c r="E4" s="511"/>
      <c r="F4" s="511"/>
      <c r="G4" s="511"/>
      <c r="H4" s="511"/>
    </row>
    <row r="5" spans="1:9" ht="18.75" x14ac:dyDescent="0.3">
      <c r="A5" s="495" t="s">
        <v>6</v>
      </c>
      <c r="B5" s="509"/>
      <c r="C5" s="509"/>
      <c r="D5" s="509"/>
      <c r="E5" s="509"/>
      <c r="F5" s="509"/>
      <c r="G5" s="509"/>
      <c r="H5" s="509"/>
    </row>
    <row r="6" spans="1:9" ht="18.75" x14ac:dyDescent="0.3">
      <c r="A6" s="504" t="s">
        <v>42</v>
      </c>
      <c r="B6" s="504"/>
      <c r="C6" s="504"/>
      <c r="D6" s="504"/>
      <c r="E6" s="504"/>
      <c r="F6" s="504"/>
      <c r="G6" s="504"/>
      <c r="H6" s="504"/>
    </row>
    <row r="7" spans="1:9" ht="19.5" thickBot="1" x14ac:dyDescent="0.35">
      <c r="A7" s="510" t="s">
        <v>78</v>
      </c>
      <c r="B7" s="510"/>
      <c r="C7" s="510"/>
      <c r="D7" s="510"/>
      <c r="E7" s="510"/>
      <c r="F7" s="510"/>
      <c r="G7" s="510"/>
      <c r="H7" s="510"/>
    </row>
    <row r="8" spans="1:9" ht="32.25" customHeight="1" thickBot="1" x14ac:dyDescent="0.35">
      <c r="A8" s="505" t="s">
        <v>0</v>
      </c>
      <c r="B8" s="506"/>
      <c r="C8" s="506"/>
      <c r="D8" s="506"/>
      <c r="E8" s="507"/>
      <c r="F8" s="508" t="s">
        <v>25</v>
      </c>
      <c r="G8" s="155"/>
      <c r="H8" s="156"/>
    </row>
    <row r="9" spans="1:9" s="11" customFormat="1" ht="200.25" customHeight="1" thickBot="1" x14ac:dyDescent="0.25">
      <c r="A9" s="157" t="s">
        <v>21</v>
      </c>
      <c r="B9" s="158" t="s">
        <v>243</v>
      </c>
      <c r="C9" s="158" t="s">
        <v>23</v>
      </c>
      <c r="D9" s="158" t="s">
        <v>29</v>
      </c>
      <c r="E9" s="159" t="s">
        <v>24</v>
      </c>
      <c r="F9" s="497"/>
      <c r="G9" s="160" t="s">
        <v>26</v>
      </c>
      <c r="H9" s="161" t="s">
        <v>46</v>
      </c>
      <c r="I9" s="7"/>
    </row>
    <row r="10" spans="1:9" s="201" customFormat="1" ht="15.75" customHeight="1" x14ac:dyDescent="0.2">
      <c r="A10" s="332">
        <v>1</v>
      </c>
      <c r="B10" s="333" t="s">
        <v>71</v>
      </c>
      <c r="C10" s="333" t="s">
        <v>71</v>
      </c>
      <c r="D10" s="333" t="s">
        <v>74</v>
      </c>
      <c r="E10" s="334" t="s">
        <v>75</v>
      </c>
      <c r="F10" s="335">
        <v>51101</v>
      </c>
      <c r="G10" s="336" t="s">
        <v>61</v>
      </c>
      <c r="H10" s="87">
        <v>40200</v>
      </c>
    </row>
    <row r="11" spans="1:9" s="201" customFormat="1" ht="15.75" customHeight="1" x14ac:dyDescent="0.2">
      <c r="A11" s="332">
        <v>1</v>
      </c>
      <c r="B11" s="333" t="s">
        <v>71</v>
      </c>
      <c r="C11" s="333" t="s">
        <v>71</v>
      </c>
      <c r="D11" s="333" t="s">
        <v>74</v>
      </c>
      <c r="E11" s="334" t="s">
        <v>75</v>
      </c>
      <c r="F11" s="103">
        <v>51103</v>
      </c>
      <c r="G11" s="337" t="s">
        <v>62</v>
      </c>
      <c r="H11" s="66"/>
    </row>
    <row r="12" spans="1:9" s="201" customFormat="1" ht="15.75" customHeight="1" x14ac:dyDescent="0.2">
      <c r="A12" s="332">
        <v>1</v>
      </c>
      <c r="B12" s="333" t="s">
        <v>71</v>
      </c>
      <c r="C12" s="333" t="s">
        <v>71</v>
      </c>
      <c r="D12" s="333" t="s">
        <v>74</v>
      </c>
      <c r="E12" s="334" t="s">
        <v>75</v>
      </c>
      <c r="F12" s="103">
        <v>51105</v>
      </c>
      <c r="G12" s="337" t="s">
        <v>79</v>
      </c>
      <c r="H12" s="66">
        <v>30400</v>
      </c>
    </row>
    <row r="13" spans="1:9" s="201" customFormat="1" ht="15.75" customHeight="1" x14ac:dyDescent="0.2">
      <c r="A13" s="332">
        <v>1</v>
      </c>
      <c r="B13" s="333" t="s">
        <v>71</v>
      </c>
      <c r="C13" s="333" t="s">
        <v>71</v>
      </c>
      <c r="D13" s="333" t="s">
        <v>74</v>
      </c>
      <c r="E13" s="334" t="s">
        <v>75</v>
      </c>
      <c r="F13" s="103">
        <v>51401</v>
      </c>
      <c r="G13" s="336" t="s">
        <v>293</v>
      </c>
      <c r="H13" s="66">
        <v>4284.5</v>
      </c>
    </row>
    <row r="14" spans="1:9" s="201" customFormat="1" ht="15.75" customHeight="1" x14ac:dyDescent="0.2">
      <c r="A14" s="332">
        <v>1</v>
      </c>
      <c r="B14" s="333" t="s">
        <v>71</v>
      </c>
      <c r="C14" s="333" t="s">
        <v>71</v>
      </c>
      <c r="D14" s="333" t="s">
        <v>74</v>
      </c>
      <c r="E14" s="334" t="s">
        <v>75</v>
      </c>
      <c r="F14" s="103">
        <v>51501</v>
      </c>
      <c r="G14" s="336" t="s">
        <v>294</v>
      </c>
      <c r="H14" s="66">
        <v>3720</v>
      </c>
    </row>
    <row r="15" spans="1:9" s="201" customFormat="1" ht="15.75" customHeight="1" x14ac:dyDescent="0.2">
      <c r="A15" s="332">
        <v>1</v>
      </c>
      <c r="B15" s="333" t="s">
        <v>71</v>
      </c>
      <c r="C15" s="333" t="s">
        <v>71</v>
      </c>
      <c r="D15" s="333" t="s">
        <v>74</v>
      </c>
      <c r="E15" s="334" t="s">
        <v>75</v>
      </c>
      <c r="F15" s="103">
        <v>51701</v>
      </c>
      <c r="G15" s="336" t="s">
        <v>222</v>
      </c>
      <c r="H15" s="66">
        <v>500</v>
      </c>
    </row>
    <row r="16" spans="1:9" s="201" customFormat="1" ht="15.75" customHeight="1" x14ac:dyDescent="0.2">
      <c r="A16" s="332">
        <v>1</v>
      </c>
      <c r="B16" s="333" t="s">
        <v>71</v>
      </c>
      <c r="C16" s="333" t="s">
        <v>71</v>
      </c>
      <c r="D16" s="333" t="s">
        <v>74</v>
      </c>
      <c r="E16" s="334" t="s">
        <v>75</v>
      </c>
      <c r="F16" s="103">
        <v>51901</v>
      </c>
      <c r="G16" s="336" t="s">
        <v>192</v>
      </c>
      <c r="H16" s="66">
        <v>1</v>
      </c>
    </row>
    <row r="17" spans="1:10" s="201" customFormat="1" ht="15.75" customHeight="1" x14ac:dyDescent="0.2">
      <c r="A17" s="332">
        <v>1</v>
      </c>
      <c r="B17" s="333" t="s">
        <v>71</v>
      </c>
      <c r="C17" s="333" t="s">
        <v>71</v>
      </c>
      <c r="D17" s="333" t="s">
        <v>74</v>
      </c>
      <c r="E17" s="334" t="s">
        <v>75</v>
      </c>
      <c r="F17" s="103">
        <v>54105</v>
      </c>
      <c r="G17" s="336" t="s">
        <v>223</v>
      </c>
      <c r="H17" s="66">
        <v>1296.74</v>
      </c>
    </row>
    <row r="18" spans="1:10" s="201" customFormat="1" ht="15.75" customHeight="1" x14ac:dyDescent="0.2">
      <c r="A18" s="332">
        <v>1</v>
      </c>
      <c r="B18" s="333" t="s">
        <v>71</v>
      </c>
      <c r="C18" s="333" t="s">
        <v>71</v>
      </c>
      <c r="D18" s="333" t="s">
        <v>74</v>
      </c>
      <c r="E18" s="334" t="s">
        <v>75</v>
      </c>
      <c r="F18" s="103">
        <v>54106</v>
      </c>
      <c r="G18" s="336" t="s">
        <v>83</v>
      </c>
      <c r="H18" s="66">
        <v>220.08</v>
      </c>
    </row>
    <row r="19" spans="1:10" s="201" customFormat="1" ht="15.75" customHeight="1" x14ac:dyDescent="0.2">
      <c r="A19" s="332">
        <v>1</v>
      </c>
      <c r="B19" s="333" t="s">
        <v>71</v>
      </c>
      <c r="C19" s="333" t="s">
        <v>71</v>
      </c>
      <c r="D19" s="333" t="s">
        <v>74</v>
      </c>
      <c r="E19" s="334" t="s">
        <v>75</v>
      </c>
      <c r="F19" s="103">
        <v>54107</v>
      </c>
      <c r="G19" s="336" t="s">
        <v>84</v>
      </c>
      <c r="H19" s="66">
        <v>590.82000000000005</v>
      </c>
    </row>
    <row r="20" spans="1:10" s="201" customFormat="1" ht="15.75" customHeight="1" x14ac:dyDescent="0.2">
      <c r="A20" s="332">
        <v>1</v>
      </c>
      <c r="B20" s="333" t="s">
        <v>71</v>
      </c>
      <c r="C20" s="333" t="s">
        <v>71</v>
      </c>
      <c r="D20" s="333" t="s">
        <v>74</v>
      </c>
      <c r="E20" s="334" t="s">
        <v>75</v>
      </c>
      <c r="F20" s="103">
        <v>54108</v>
      </c>
      <c r="G20" s="336" t="s">
        <v>212</v>
      </c>
      <c r="H20" s="66">
        <v>1</v>
      </c>
    </row>
    <row r="21" spans="1:10" s="201" customFormat="1" ht="15.75" customHeight="1" x14ac:dyDescent="0.2">
      <c r="A21" s="332">
        <v>1</v>
      </c>
      <c r="B21" s="333" t="s">
        <v>71</v>
      </c>
      <c r="C21" s="333" t="s">
        <v>71</v>
      </c>
      <c r="D21" s="333" t="s">
        <v>74</v>
      </c>
      <c r="E21" s="334" t="s">
        <v>75</v>
      </c>
      <c r="F21" s="103">
        <v>54110</v>
      </c>
      <c r="G21" s="336" t="s">
        <v>224</v>
      </c>
      <c r="H21" s="66">
        <v>7000</v>
      </c>
    </row>
    <row r="22" spans="1:10" ht="15.75" customHeight="1" x14ac:dyDescent="0.2">
      <c r="A22" s="67">
        <v>1</v>
      </c>
      <c r="B22" s="68" t="s">
        <v>71</v>
      </c>
      <c r="C22" s="68" t="s">
        <v>71</v>
      </c>
      <c r="D22" s="68" t="s">
        <v>74</v>
      </c>
      <c r="E22" s="75" t="s">
        <v>75</v>
      </c>
      <c r="F22" s="41">
        <v>54301</v>
      </c>
      <c r="G22" s="82" t="s">
        <v>230</v>
      </c>
      <c r="H22" s="66">
        <v>2483.88</v>
      </c>
    </row>
    <row r="23" spans="1:10" ht="15.75" customHeight="1" x14ac:dyDescent="0.2">
      <c r="A23" s="67">
        <v>1</v>
      </c>
      <c r="B23" s="68" t="s">
        <v>71</v>
      </c>
      <c r="C23" s="68" t="s">
        <v>71</v>
      </c>
      <c r="D23" s="68" t="s">
        <v>74</v>
      </c>
      <c r="E23" s="75" t="s">
        <v>75</v>
      </c>
      <c r="F23" s="58">
        <v>5629501</v>
      </c>
      <c r="G23" s="81" t="s">
        <v>310</v>
      </c>
      <c r="H23" s="66">
        <v>1800</v>
      </c>
    </row>
    <row r="24" spans="1:10" ht="15.75" customHeight="1" x14ac:dyDescent="0.2">
      <c r="A24" s="67">
        <v>1</v>
      </c>
      <c r="B24" s="68" t="s">
        <v>71</v>
      </c>
      <c r="C24" s="68" t="s">
        <v>71</v>
      </c>
      <c r="D24" s="68" t="s">
        <v>74</v>
      </c>
      <c r="E24" s="75" t="s">
        <v>75</v>
      </c>
      <c r="F24" s="58">
        <v>56201</v>
      </c>
      <c r="G24" s="84" t="s">
        <v>211</v>
      </c>
      <c r="H24" s="66">
        <v>3000</v>
      </c>
      <c r="J24" s="342"/>
    </row>
    <row r="25" spans="1:10" ht="15.75" customHeight="1" x14ac:dyDescent="0.2">
      <c r="A25" s="67"/>
      <c r="B25" s="68"/>
      <c r="C25" s="68"/>
      <c r="D25" s="68"/>
      <c r="E25" s="75"/>
      <c r="F25" s="39"/>
      <c r="G25" s="85"/>
      <c r="H25" s="32"/>
    </row>
    <row r="26" spans="1:10" ht="15.75" customHeight="1" x14ac:dyDescent="0.2">
      <c r="A26" s="67">
        <v>1</v>
      </c>
      <c r="B26" s="68" t="s">
        <v>71</v>
      </c>
      <c r="C26" s="78" t="s">
        <v>73</v>
      </c>
      <c r="D26" s="68" t="s">
        <v>74</v>
      </c>
      <c r="E26" s="75" t="s">
        <v>75</v>
      </c>
      <c r="F26" s="41">
        <v>51101</v>
      </c>
      <c r="G26" s="82" t="s">
        <v>61</v>
      </c>
      <c r="H26" s="66">
        <v>24120</v>
      </c>
    </row>
    <row r="27" spans="1:10" ht="15.75" customHeight="1" x14ac:dyDescent="0.2">
      <c r="A27" s="67">
        <v>1</v>
      </c>
      <c r="B27" s="68" t="s">
        <v>71</v>
      </c>
      <c r="C27" s="78" t="s">
        <v>73</v>
      </c>
      <c r="D27" s="68" t="s">
        <v>74</v>
      </c>
      <c r="E27" s="75" t="s">
        <v>75</v>
      </c>
      <c r="F27" s="41">
        <v>51401</v>
      </c>
      <c r="G27" s="82" t="s">
        <v>293</v>
      </c>
      <c r="H27" s="66">
        <v>2050.1999999999998</v>
      </c>
    </row>
    <row r="28" spans="1:10" ht="15.75" customHeight="1" x14ac:dyDescent="0.2">
      <c r="A28" s="67">
        <v>1</v>
      </c>
      <c r="B28" s="68" t="s">
        <v>71</v>
      </c>
      <c r="C28" s="78" t="s">
        <v>73</v>
      </c>
      <c r="D28" s="68" t="s">
        <v>74</v>
      </c>
      <c r="E28" s="75" t="s">
        <v>75</v>
      </c>
      <c r="F28" s="41">
        <v>51501</v>
      </c>
      <c r="G28" s="82" t="s">
        <v>294</v>
      </c>
      <c r="H28" s="66">
        <v>1869.3</v>
      </c>
    </row>
    <row r="29" spans="1:10" ht="15.75" customHeight="1" x14ac:dyDescent="0.2">
      <c r="A29" s="67">
        <v>1</v>
      </c>
      <c r="B29" s="68" t="s">
        <v>71</v>
      </c>
      <c r="C29" s="78" t="s">
        <v>73</v>
      </c>
      <c r="D29" s="68" t="s">
        <v>74</v>
      </c>
      <c r="E29" s="75" t="s">
        <v>75</v>
      </c>
      <c r="F29" s="41">
        <v>54104</v>
      </c>
      <c r="G29" s="82" t="s">
        <v>82</v>
      </c>
      <c r="H29" s="66">
        <v>5531.76</v>
      </c>
    </row>
    <row r="30" spans="1:10" ht="15.75" customHeight="1" x14ac:dyDescent="0.2">
      <c r="A30" s="67">
        <v>1</v>
      </c>
      <c r="B30" s="68" t="s">
        <v>71</v>
      </c>
      <c r="C30" s="78" t="s">
        <v>73</v>
      </c>
      <c r="D30" s="68" t="s">
        <v>74</v>
      </c>
      <c r="E30" s="75" t="s">
        <v>75</v>
      </c>
      <c r="F30" s="41">
        <v>54121</v>
      </c>
      <c r="G30" s="82" t="s">
        <v>183</v>
      </c>
      <c r="H30" s="66">
        <v>5584.8</v>
      </c>
      <c r="J30" s="342"/>
    </row>
    <row r="31" spans="1:10" ht="15.75" customHeight="1" x14ac:dyDescent="0.2">
      <c r="A31" s="67"/>
      <c r="B31" s="68"/>
      <c r="C31" s="68"/>
      <c r="D31" s="68"/>
      <c r="E31" s="75"/>
      <c r="F31" s="39"/>
      <c r="G31" s="83"/>
      <c r="H31" s="32"/>
    </row>
    <row r="32" spans="1:10" ht="15.75" customHeight="1" x14ac:dyDescent="0.2">
      <c r="A32" s="67">
        <v>1</v>
      </c>
      <c r="B32" s="78" t="s">
        <v>73</v>
      </c>
      <c r="C32" s="78" t="s">
        <v>71</v>
      </c>
      <c r="D32" s="68" t="s">
        <v>74</v>
      </c>
      <c r="E32" s="75" t="s">
        <v>75</v>
      </c>
      <c r="F32" s="41">
        <v>54109</v>
      </c>
      <c r="G32" s="82" t="s">
        <v>197</v>
      </c>
      <c r="H32" s="66">
        <v>3500</v>
      </c>
    </row>
    <row r="33" spans="1:10" ht="15.75" customHeight="1" x14ac:dyDescent="0.2">
      <c r="A33" s="67">
        <v>1</v>
      </c>
      <c r="B33" s="78" t="s">
        <v>73</v>
      </c>
      <c r="C33" s="78" t="s">
        <v>71</v>
      </c>
      <c r="D33" s="68" t="s">
        <v>74</v>
      </c>
      <c r="E33" s="75" t="s">
        <v>75</v>
      </c>
      <c r="F33" s="41">
        <v>54118</v>
      </c>
      <c r="G33" s="82" t="s">
        <v>86</v>
      </c>
      <c r="H33" s="66">
        <v>2500</v>
      </c>
    </row>
    <row r="34" spans="1:10" ht="15.75" customHeight="1" x14ac:dyDescent="0.2">
      <c r="A34" s="67">
        <v>1</v>
      </c>
      <c r="B34" s="78" t="s">
        <v>73</v>
      </c>
      <c r="C34" s="78" t="s">
        <v>71</v>
      </c>
      <c r="D34" s="68" t="s">
        <v>74</v>
      </c>
      <c r="E34" s="75" t="s">
        <v>75</v>
      </c>
      <c r="F34" s="41">
        <v>54199</v>
      </c>
      <c r="G34" s="82" t="s">
        <v>227</v>
      </c>
      <c r="H34" s="66">
        <v>965.72</v>
      </c>
    </row>
    <row r="35" spans="1:10" ht="15.75" customHeight="1" x14ac:dyDescent="0.2">
      <c r="A35" s="67">
        <v>1</v>
      </c>
      <c r="B35" s="78" t="s">
        <v>73</v>
      </c>
      <c r="C35" s="78" t="s">
        <v>71</v>
      </c>
      <c r="D35" s="68" t="s">
        <v>74</v>
      </c>
      <c r="E35" s="75" t="s">
        <v>75</v>
      </c>
      <c r="F35" s="41">
        <v>54301</v>
      </c>
      <c r="G35" s="82" t="s">
        <v>230</v>
      </c>
      <c r="H35" s="66">
        <v>3000</v>
      </c>
    </row>
    <row r="36" spans="1:10" ht="15.75" customHeight="1" x14ac:dyDescent="0.2">
      <c r="A36" s="67">
        <v>1</v>
      </c>
      <c r="B36" s="78" t="s">
        <v>73</v>
      </c>
      <c r="C36" s="78" t="s">
        <v>71</v>
      </c>
      <c r="D36" s="68" t="s">
        <v>74</v>
      </c>
      <c r="E36" s="75" t="s">
        <v>75</v>
      </c>
      <c r="F36" s="41">
        <v>54302</v>
      </c>
      <c r="G36" s="82" t="s">
        <v>229</v>
      </c>
      <c r="H36" s="66">
        <v>3000</v>
      </c>
    </row>
    <row r="37" spans="1:10" ht="15.75" customHeight="1" x14ac:dyDescent="0.2">
      <c r="A37" s="67">
        <v>1</v>
      </c>
      <c r="B37" s="78" t="s">
        <v>73</v>
      </c>
      <c r="C37" s="78" t="s">
        <v>71</v>
      </c>
      <c r="D37" s="68" t="s">
        <v>74</v>
      </c>
      <c r="E37" s="75" t="s">
        <v>75</v>
      </c>
      <c r="F37" s="41">
        <v>54303</v>
      </c>
      <c r="G37" s="82" t="s">
        <v>231</v>
      </c>
      <c r="H37" s="66">
        <v>200</v>
      </c>
    </row>
    <row r="38" spans="1:10" ht="15.75" customHeight="1" x14ac:dyDescent="0.2">
      <c r="A38" s="67">
        <v>1</v>
      </c>
      <c r="B38" s="78" t="s">
        <v>73</v>
      </c>
      <c r="C38" s="78" t="s">
        <v>71</v>
      </c>
      <c r="D38" s="68" t="s">
        <v>74</v>
      </c>
      <c r="E38" s="75" t="s">
        <v>75</v>
      </c>
      <c r="F38" s="41">
        <v>54304</v>
      </c>
      <c r="G38" s="82" t="s">
        <v>232</v>
      </c>
      <c r="H38" s="66">
        <v>1</v>
      </c>
    </row>
    <row r="39" spans="1:10" ht="15.75" customHeight="1" x14ac:dyDescent="0.2">
      <c r="A39" s="67">
        <v>1</v>
      </c>
      <c r="B39" s="78" t="s">
        <v>73</v>
      </c>
      <c r="C39" s="78" t="s">
        <v>71</v>
      </c>
      <c r="D39" s="68" t="s">
        <v>74</v>
      </c>
      <c r="E39" s="75" t="s">
        <v>75</v>
      </c>
      <c r="F39" s="41">
        <v>54305</v>
      </c>
      <c r="G39" s="82" t="s">
        <v>233</v>
      </c>
      <c r="H39" s="66">
        <v>100</v>
      </c>
    </row>
    <row r="40" spans="1:10" ht="15.75" customHeight="1" x14ac:dyDescent="0.2">
      <c r="A40" s="67">
        <v>1</v>
      </c>
      <c r="B40" s="78" t="s">
        <v>73</v>
      </c>
      <c r="C40" s="78" t="s">
        <v>71</v>
      </c>
      <c r="D40" s="78" t="s">
        <v>74</v>
      </c>
      <c r="E40" s="224" t="s">
        <v>75</v>
      </c>
      <c r="F40" s="58">
        <v>55599</v>
      </c>
      <c r="G40" s="81" t="s">
        <v>364</v>
      </c>
      <c r="H40" s="66">
        <v>1</v>
      </c>
    </row>
    <row r="41" spans="1:10" ht="15.75" customHeight="1" x14ac:dyDescent="0.2">
      <c r="A41" s="67">
        <v>1</v>
      </c>
      <c r="B41" s="78" t="s">
        <v>73</v>
      </c>
      <c r="C41" s="78" t="s">
        <v>71</v>
      </c>
      <c r="D41" s="68" t="s">
        <v>74</v>
      </c>
      <c r="E41" s="75" t="s">
        <v>75</v>
      </c>
      <c r="F41" s="58">
        <v>55602</v>
      </c>
      <c r="G41" s="84" t="s">
        <v>218</v>
      </c>
      <c r="H41" s="66">
        <v>500</v>
      </c>
    </row>
    <row r="42" spans="1:10" ht="15.75" customHeight="1" x14ac:dyDescent="0.2">
      <c r="A42" s="67">
        <v>1</v>
      </c>
      <c r="B42" s="78" t="s">
        <v>73</v>
      </c>
      <c r="C42" s="78" t="s">
        <v>71</v>
      </c>
      <c r="D42" s="68" t="s">
        <v>74</v>
      </c>
      <c r="E42" s="75" t="s">
        <v>75</v>
      </c>
      <c r="F42" s="58">
        <v>61101</v>
      </c>
      <c r="G42" s="81" t="s">
        <v>198</v>
      </c>
      <c r="H42" s="66">
        <v>2500</v>
      </c>
    </row>
    <row r="43" spans="1:10" ht="15.75" customHeight="1" x14ac:dyDescent="0.2">
      <c r="A43" s="67">
        <v>1</v>
      </c>
      <c r="B43" s="78" t="s">
        <v>73</v>
      </c>
      <c r="C43" s="78" t="s">
        <v>71</v>
      </c>
      <c r="D43" s="68" t="s">
        <v>74</v>
      </c>
      <c r="E43" s="75" t="s">
        <v>75</v>
      </c>
      <c r="F43" s="41">
        <v>61102</v>
      </c>
      <c r="G43" s="86" t="s">
        <v>189</v>
      </c>
      <c r="H43" s="66">
        <v>4000</v>
      </c>
    </row>
    <row r="44" spans="1:10" ht="15.75" customHeight="1" x14ac:dyDescent="0.2">
      <c r="A44" s="67">
        <v>1</v>
      </c>
      <c r="B44" s="78" t="s">
        <v>73</v>
      </c>
      <c r="C44" s="78" t="s">
        <v>71</v>
      </c>
      <c r="D44" s="68" t="s">
        <v>74</v>
      </c>
      <c r="E44" s="75" t="s">
        <v>75</v>
      </c>
      <c r="F44" s="58">
        <v>61104</v>
      </c>
      <c r="G44" s="81" t="s">
        <v>180</v>
      </c>
      <c r="H44" s="66">
        <v>1</v>
      </c>
    </row>
    <row r="45" spans="1:10" ht="15.75" customHeight="1" x14ac:dyDescent="0.2">
      <c r="A45" s="67">
        <v>1</v>
      </c>
      <c r="B45" s="78" t="s">
        <v>73</v>
      </c>
      <c r="C45" s="78" t="s">
        <v>71</v>
      </c>
      <c r="D45" s="68" t="s">
        <v>74</v>
      </c>
      <c r="E45" s="75" t="s">
        <v>75</v>
      </c>
      <c r="F45" s="111" t="s">
        <v>301</v>
      </c>
      <c r="G45" s="82" t="s">
        <v>309</v>
      </c>
      <c r="H45" s="32">
        <v>1</v>
      </c>
      <c r="J45" s="342"/>
    </row>
    <row r="46" spans="1:10" ht="15.75" customHeight="1" x14ac:dyDescent="0.2">
      <c r="A46" s="67"/>
      <c r="B46" s="68"/>
      <c r="C46" s="68"/>
      <c r="D46" s="68"/>
      <c r="E46" s="75"/>
      <c r="F46" s="111"/>
      <c r="G46" s="83"/>
      <c r="H46" s="32"/>
    </row>
    <row r="47" spans="1:10" ht="15.75" customHeight="1" x14ac:dyDescent="0.2">
      <c r="A47" s="67">
        <v>1</v>
      </c>
      <c r="B47" s="78" t="s">
        <v>73</v>
      </c>
      <c r="C47" s="78" t="s">
        <v>73</v>
      </c>
      <c r="D47" s="68" t="s">
        <v>74</v>
      </c>
      <c r="E47" s="75" t="s">
        <v>75</v>
      </c>
      <c r="F47" s="41">
        <v>54114</v>
      </c>
      <c r="G47" s="82" t="s">
        <v>65</v>
      </c>
      <c r="H47" s="66">
        <v>2000</v>
      </c>
    </row>
    <row r="48" spans="1:10" ht="15.75" customHeight="1" x14ac:dyDescent="0.2">
      <c r="A48" s="67">
        <v>1</v>
      </c>
      <c r="B48" s="78" t="s">
        <v>73</v>
      </c>
      <c r="C48" s="78" t="s">
        <v>73</v>
      </c>
      <c r="D48" s="68" t="s">
        <v>74</v>
      </c>
      <c r="E48" s="75" t="s">
        <v>75</v>
      </c>
      <c r="F48" s="41">
        <v>54115</v>
      </c>
      <c r="G48" s="82" t="s">
        <v>225</v>
      </c>
      <c r="H48" s="66">
        <v>3000</v>
      </c>
    </row>
    <row r="49" spans="1:8" ht="15.75" customHeight="1" x14ac:dyDescent="0.2">
      <c r="A49" s="67">
        <v>1</v>
      </c>
      <c r="B49" s="78" t="s">
        <v>73</v>
      </c>
      <c r="C49" s="78" t="s">
        <v>73</v>
      </c>
      <c r="D49" s="68" t="s">
        <v>74</v>
      </c>
      <c r="E49" s="75" t="s">
        <v>75</v>
      </c>
      <c r="F49" s="41">
        <v>54117</v>
      </c>
      <c r="G49" s="82" t="s">
        <v>226</v>
      </c>
      <c r="H49" s="66">
        <v>1219.52</v>
      </c>
    </row>
    <row r="50" spans="1:8" ht="15.75" customHeight="1" x14ac:dyDescent="0.2">
      <c r="A50" s="67">
        <v>1</v>
      </c>
      <c r="B50" s="78" t="s">
        <v>73</v>
      </c>
      <c r="C50" s="78" t="s">
        <v>73</v>
      </c>
      <c r="D50" s="68" t="s">
        <v>74</v>
      </c>
      <c r="E50" s="75" t="s">
        <v>75</v>
      </c>
      <c r="F50" s="41">
        <v>54119</v>
      </c>
      <c r="G50" s="82" t="s">
        <v>281</v>
      </c>
      <c r="H50" s="66">
        <v>1</v>
      </c>
    </row>
    <row r="51" spans="1:8" ht="15.75" customHeight="1" x14ac:dyDescent="0.2">
      <c r="A51" s="67">
        <v>1</v>
      </c>
      <c r="B51" s="78" t="s">
        <v>73</v>
      </c>
      <c r="C51" s="78" t="s">
        <v>73</v>
      </c>
      <c r="D51" s="68" t="s">
        <v>74</v>
      </c>
      <c r="E51" s="75" t="s">
        <v>75</v>
      </c>
      <c r="F51" s="41">
        <v>54201</v>
      </c>
      <c r="G51" s="82" t="s">
        <v>66</v>
      </c>
      <c r="H51" s="66">
        <v>82285.5</v>
      </c>
    </row>
    <row r="52" spans="1:8" ht="15.75" customHeight="1" x14ac:dyDescent="0.2">
      <c r="A52" s="67">
        <v>1</v>
      </c>
      <c r="B52" s="78" t="s">
        <v>73</v>
      </c>
      <c r="C52" s="78" t="s">
        <v>73</v>
      </c>
      <c r="D52" s="68" t="s">
        <v>74</v>
      </c>
      <c r="E52" s="75" t="s">
        <v>75</v>
      </c>
      <c r="F52" s="41">
        <v>54202</v>
      </c>
      <c r="G52" s="82" t="s">
        <v>228</v>
      </c>
      <c r="H52" s="66">
        <v>1</v>
      </c>
    </row>
    <row r="53" spans="1:8" ht="15.75" customHeight="1" x14ac:dyDescent="0.2">
      <c r="A53" s="67">
        <v>1</v>
      </c>
      <c r="B53" s="78" t="s">
        <v>73</v>
      </c>
      <c r="C53" s="78" t="s">
        <v>73</v>
      </c>
      <c r="D53" s="68" t="s">
        <v>74</v>
      </c>
      <c r="E53" s="75" t="s">
        <v>75</v>
      </c>
      <c r="F53" s="41">
        <v>54203</v>
      </c>
      <c r="G53" s="82" t="s">
        <v>67</v>
      </c>
      <c r="H53" s="66">
        <v>6000</v>
      </c>
    </row>
    <row r="54" spans="1:8" ht="15.75" customHeight="1" x14ac:dyDescent="0.2">
      <c r="A54" s="67">
        <v>1</v>
      </c>
      <c r="B54" s="78" t="s">
        <v>73</v>
      </c>
      <c r="C54" s="78" t="s">
        <v>73</v>
      </c>
      <c r="D54" s="68" t="s">
        <v>74</v>
      </c>
      <c r="E54" s="75" t="s">
        <v>75</v>
      </c>
      <c r="F54" s="41">
        <v>54204</v>
      </c>
      <c r="G54" s="82" t="s">
        <v>237</v>
      </c>
      <c r="H54" s="66">
        <v>1</v>
      </c>
    </row>
    <row r="55" spans="1:8" ht="15.75" customHeight="1" x14ac:dyDescent="0.2">
      <c r="A55" s="67">
        <v>1</v>
      </c>
      <c r="B55" s="78" t="s">
        <v>73</v>
      </c>
      <c r="C55" s="78" t="s">
        <v>73</v>
      </c>
      <c r="D55" s="68" t="s">
        <v>74</v>
      </c>
      <c r="E55" s="75" t="s">
        <v>75</v>
      </c>
      <c r="F55" s="41">
        <v>54205</v>
      </c>
      <c r="G55" s="82" t="s">
        <v>52</v>
      </c>
      <c r="H55" s="66">
        <v>1</v>
      </c>
    </row>
    <row r="56" spans="1:8" ht="15.75" customHeight="1" x14ac:dyDescent="0.2">
      <c r="A56" s="67">
        <v>1</v>
      </c>
      <c r="B56" s="78" t="s">
        <v>73</v>
      </c>
      <c r="C56" s="78" t="s">
        <v>73</v>
      </c>
      <c r="D56" s="68" t="s">
        <v>74</v>
      </c>
      <c r="E56" s="75" t="s">
        <v>75</v>
      </c>
      <c r="F56" s="41">
        <v>54313</v>
      </c>
      <c r="G56" s="82" t="s">
        <v>234</v>
      </c>
      <c r="H56" s="66">
        <v>1</v>
      </c>
    </row>
    <row r="57" spans="1:8" ht="15.75" customHeight="1" x14ac:dyDescent="0.2">
      <c r="A57" s="67">
        <v>1</v>
      </c>
      <c r="B57" s="78" t="s">
        <v>73</v>
      </c>
      <c r="C57" s="78" t="s">
        <v>73</v>
      </c>
      <c r="D57" s="68" t="s">
        <v>74</v>
      </c>
      <c r="E57" s="75" t="s">
        <v>75</v>
      </c>
      <c r="F57" s="41">
        <v>54314</v>
      </c>
      <c r="G57" s="82" t="s">
        <v>107</v>
      </c>
      <c r="H57" s="66">
        <v>1</v>
      </c>
    </row>
    <row r="58" spans="1:8" ht="15.75" customHeight="1" x14ac:dyDescent="0.2">
      <c r="A58" s="67">
        <v>1</v>
      </c>
      <c r="B58" s="78" t="s">
        <v>73</v>
      </c>
      <c r="C58" s="78" t="s">
        <v>73</v>
      </c>
      <c r="D58" s="78" t="s">
        <v>74</v>
      </c>
      <c r="E58" s="224" t="s">
        <v>75</v>
      </c>
      <c r="F58" s="41">
        <v>54316</v>
      </c>
      <c r="G58" s="82" t="s">
        <v>352</v>
      </c>
      <c r="H58" s="66">
        <v>1</v>
      </c>
    </row>
    <row r="59" spans="1:8" ht="15.75" customHeight="1" x14ac:dyDescent="0.2">
      <c r="A59" s="67">
        <v>1</v>
      </c>
      <c r="B59" s="78" t="s">
        <v>73</v>
      </c>
      <c r="C59" s="78" t="s">
        <v>73</v>
      </c>
      <c r="D59" s="78" t="s">
        <v>74</v>
      </c>
      <c r="E59" s="224" t="s">
        <v>75</v>
      </c>
      <c r="F59" s="41">
        <v>54317</v>
      </c>
      <c r="G59" s="82" t="s">
        <v>360</v>
      </c>
      <c r="H59" s="66">
        <v>1</v>
      </c>
    </row>
    <row r="60" spans="1:8" ht="15.75" customHeight="1" x14ac:dyDescent="0.2">
      <c r="A60" s="67">
        <v>1</v>
      </c>
      <c r="B60" s="78" t="s">
        <v>73</v>
      </c>
      <c r="C60" s="78" t="s">
        <v>73</v>
      </c>
      <c r="D60" s="68" t="s">
        <v>74</v>
      </c>
      <c r="E60" s="75" t="s">
        <v>75</v>
      </c>
      <c r="F60" s="41">
        <v>54399</v>
      </c>
      <c r="G60" s="82" t="s">
        <v>235</v>
      </c>
      <c r="H60" s="66">
        <v>1</v>
      </c>
    </row>
    <row r="61" spans="1:8" ht="15.75" customHeight="1" x14ac:dyDescent="0.2">
      <c r="A61" s="67">
        <v>1</v>
      </c>
      <c r="B61" s="78" t="s">
        <v>73</v>
      </c>
      <c r="C61" s="78" t="s">
        <v>73</v>
      </c>
      <c r="D61" s="68" t="s">
        <v>74</v>
      </c>
      <c r="E61" s="75" t="s">
        <v>75</v>
      </c>
      <c r="F61" s="41">
        <v>54401</v>
      </c>
      <c r="G61" s="83" t="s">
        <v>177</v>
      </c>
      <c r="H61" s="66">
        <v>1</v>
      </c>
    </row>
    <row r="62" spans="1:8" ht="15.75" customHeight="1" x14ac:dyDescent="0.2">
      <c r="A62" s="67">
        <v>1</v>
      </c>
      <c r="B62" s="78" t="s">
        <v>73</v>
      </c>
      <c r="C62" s="78" t="s">
        <v>73</v>
      </c>
      <c r="D62" s="68" t="s">
        <v>74</v>
      </c>
      <c r="E62" s="75" t="s">
        <v>75</v>
      </c>
      <c r="F62" s="41">
        <v>54402</v>
      </c>
      <c r="G62" s="83" t="s">
        <v>178</v>
      </c>
      <c r="H62" s="66">
        <v>0</v>
      </c>
    </row>
    <row r="63" spans="1:8" ht="15.75" customHeight="1" x14ac:dyDescent="0.2">
      <c r="A63" s="67">
        <v>1</v>
      </c>
      <c r="B63" s="78" t="s">
        <v>73</v>
      </c>
      <c r="C63" s="78" t="s">
        <v>73</v>
      </c>
      <c r="D63" s="68" t="s">
        <v>74</v>
      </c>
      <c r="E63" s="75" t="s">
        <v>75</v>
      </c>
      <c r="F63" s="58">
        <v>54403</v>
      </c>
      <c r="G63" s="84" t="s">
        <v>216</v>
      </c>
      <c r="H63" s="66">
        <v>1</v>
      </c>
    </row>
    <row r="64" spans="1:8" ht="15.75" customHeight="1" x14ac:dyDescent="0.2">
      <c r="A64" s="67">
        <v>1</v>
      </c>
      <c r="B64" s="78" t="s">
        <v>73</v>
      </c>
      <c r="C64" s="78" t="s">
        <v>73</v>
      </c>
      <c r="D64" s="68" t="s">
        <v>74</v>
      </c>
      <c r="E64" s="75" t="s">
        <v>75</v>
      </c>
      <c r="F64" s="58">
        <v>54404</v>
      </c>
      <c r="G64" s="84" t="s">
        <v>217</v>
      </c>
      <c r="H64" s="66">
        <v>0</v>
      </c>
    </row>
    <row r="65" spans="1:11" ht="15.75" customHeight="1" x14ac:dyDescent="0.2">
      <c r="A65" s="67">
        <v>1</v>
      </c>
      <c r="B65" s="78" t="s">
        <v>73</v>
      </c>
      <c r="C65" s="78" t="s">
        <v>73</v>
      </c>
      <c r="D65" s="68" t="s">
        <v>74</v>
      </c>
      <c r="E65" s="75" t="s">
        <v>75</v>
      </c>
      <c r="F65" s="58">
        <v>54503</v>
      </c>
      <c r="G65" s="81" t="s">
        <v>182</v>
      </c>
      <c r="H65" s="66">
        <v>50</v>
      </c>
    </row>
    <row r="66" spans="1:11" ht="15.75" customHeight="1" x14ac:dyDescent="0.2">
      <c r="A66" s="67">
        <v>1</v>
      </c>
      <c r="B66" s="78" t="s">
        <v>73</v>
      </c>
      <c r="C66" s="78" t="s">
        <v>73</v>
      </c>
      <c r="D66" s="68" t="s">
        <v>74</v>
      </c>
      <c r="E66" s="75" t="s">
        <v>75</v>
      </c>
      <c r="F66" s="58">
        <v>54504</v>
      </c>
      <c r="G66" s="81" t="s">
        <v>188</v>
      </c>
      <c r="H66" s="66">
        <v>3500</v>
      </c>
    </row>
    <row r="67" spans="1:11" ht="15.75" customHeight="1" x14ac:dyDescent="0.2">
      <c r="A67" s="67">
        <v>1</v>
      </c>
      <c r="B67" s="78" t="s">
        <v>73</v>
      </c>
      <c r="C67" s="78" t="s">
        <v>73</v>
      </c>
      <c r="D67" s="68" t="s">
        <v>74</v>
      </c>
      <c r="E67" s="75" t="s">
        <v>75</v>
      </c>
      <c r="F67" s="58">
        <v>54505</v>
      </c>
      <c r="G67" s="81" t="s">
        <v>236</v>
      </c>
      <c r="H67" s="88">
        <v>1</v>
      </c>
    </row>
    <row r="68" spans="1:11" ht="15.75" customHeight="1" x14ac:dyDescent="0.2">
      <c r="A68" s="67">
        <v>1</v>
      </c>
      <c r="B68" s="78" t="s">
        <v>73</v>
      </c>
      <c r="C68" s="78" t="s">
        <v>73</v>
      </c>
      <c r="D68" s="68" t="s">
        <v>74</v>
      </c>
      <c r="E68" s="75" t="s">
        <v>75</v>
      </c>
      <c r="F68" s="58">
        <v>55601</v>
      </c>
      <c r="G68" s="81" t="s">
        <v>282</v>
      </c>
      <c r="H68" s="88">
        <v>638.09</v>
      </c>
    </row>
    <row r="69" spans="1:11" ht="15.75" customHeight="1" x14ac:dyDescent="0.2">
      <c r="A69" s="67">
        <v>1</v>
      </c>
      <c r="B69" s="78" t="s">
        <v>73</v>
      </c>
      <c r="C69" s="78" t="s">
        <v>73</v>
      </c>
      <c r="D69" s="68" t="s">
        <v>74</v>
      </c>
      <c r="E69" s="75" t="s">
        <v>75</v>
      </c>
      <c r="F69" s="58">
        <v>55603</v>
      </c>
      <c r="G69" s="81" t="s">
        <v>168</v>
      </c>
      <c r="H69" s="88">
        <v>100</v>
      </c>
    </row>
    <row r="70" spans="1:11" ht="15.75" customHeight="1" x14ac:dyDescent="0.2">
      <c r="A70" s="67">
        <v>1</v>
      </c>
      <c r="B70" s="78" t="s">
        <v>73</v>
      </c>
      <c r="C70" s="78" t="s">
        <v>73</v>
      </c>
      <c r="D70" s="68" t="s">
        <v>74</v>
      </c>
      <c r="E70" s="75" t="s">
        <v>75</v>
      </c>
      <c r="F70" s="58">
        <v>55703</v>
      </c>
      <c r="G70" s="81" t="s">
        <v>283</v>
      </c>
      <c r="H70" s="88">
        <v>1</v>
      </c>
      <c r="J70" s="342"/>
    </row>
    <row r="71" spans="1:11" ht="16.5" customHeight="1" thickBot="1" x14ac:dyDescent="0.3">
      <c r="A71" s="48"/>
      <c r="B71" s="49"/>
      <c r="C71" s="49"/>
      <c r="D71" s="49"/>
      <c r="E71" s="76"/>
      <c r="F71" s="77"/>
      <c r="G71" s="64" t="s">
        <v>27</v>
      </c>
      <c r="H71" s="89">
        <f>SUM(H10:H70)</f>
        <v>253729.91</v>
      </c>
    </row>
    <row r="72" spans="1:11" ht="11.25" customHeight="1" x14ac:dyDescent="0.3">
      <c r="A72" s="9"/>
      <c r="B72" s="9"/>
      <c r="C72" s="10"/>
      <c r="D72" s="4"/>
      <c r="E72" s="4"/>
      <c r="F72" s="4"/>
      <c r="H72" s="34"/>
    </row>
    <row r="73" spans="1:11" ht="19.5" customHeight="1" x14ac:dyDescent="0.35">
      <c r="A73" s="221"/>
      <c r="B73" s="221"/>
      <c r="C73" s="221"/>
      <c r="D73" s="221"/>
      <c r="E73" s="221"/>
      <c r="F73" s="221"/>
      <c r="G73" s="223" t="s">
        <v>357</v>
      </c>
      <c r="H73" s="99">
        <v>253729.91</v>
      </c>
      <c r="J73" s="123"/>
    </row>
    <row r="74" spans="1:11" x14ac:dyDescent="0.3">
      <c r="A74" s="222"/>
      <c r="B74" s="222"/>
      <c r="C74" s="222"/>
      <c r="D74" s="222"/>
      <c r="E74" s="222"/>
      <c r="F74" s="222"/>
      <c r="G74" s="222" t="s">
        <v>299</v>
      </c>
      <c r="H74" s="99">
        <f>H71</f>
        <v>253729.91</v>
      </c>
      <c r="J74" s="2"/>
      <c r="K74" s="34"/>
    </row>
    <row r="75" spans="1:11" ht="16.5" x14ac:dyDescent="0.3">
      <c r="A75" s="222"/>
      <c r="B75" s="222"/>
      <c r="C75" s="222"/>
      <c r="D75" s="222"/>
      <c r="E75" s="222"/>
      <c r="F75" s="222"/>
      <c r="G75" s="222" t="s">
        <v>379</v>
      </c>
      <c r="H75" s="100">
        <f>H73-H74</f>
        <v>0</v>
      </c>
      <c r="J75" s="2"/>
      <c r="K75" s="108"/>
    </row>
    <row r="76" spans="1:11" x14ac:dyDescent="0.3">
      <c r="A76" s="430"/>
      <c r="B76" s="430"/>
      <c r="C76" s="430"/>
      <c r="D76" s="430"/>
      <c r="E76" s="430"/>
      <c r="F76" s="430"/>
      <c r="G76" s="430"/>
      <c r="J76" s="109"/>
      <c r="K76" s="110"/>
    </row>
    <row r="77" spans="1:11" ht="10.5" customHeight="1" x14ac:dyDescent="0.3">
      <c r="A77" s="430"/>
      <c r="B77" s="430"/>
      <c r="C77" s="430"/>
      <c r="D77" s="430"/>
      <c r="E77" s="430"/>
      <c r="F77" s="430"/>
      <c r="G77" s="430"/>
    </row>
    <row r="78" spans="1:11" ht="18" x14ac:dyDescent="0.35">
      <c r="A78" s="3"/>
      <c r="B78" s="24"/>
      <c r="C78" s="24"/>
      <c r="D78" s="4"/>
      <c r="E78" s="4"/>
      <c r="F78" s="4"/>
    </row>
    <row r="79" spans="1:11" x14ac:dyDescent="0.3">
      <c r="A79" s="25"/>
      <c r="B79" s="22"/>
      <c r="C79" s="22"/>
      <c r="D79" s="4"/>
      <c r="E79" s="4"/>
      <c r="F79" s="4"/>
    </row>
    <row r="80" spans="1:11" x14ac:dyDescent="0.3">
      <c r="A80" s="25"/>
      <c r="B80" s="9"/>
      <c r="C80" s="10"/>
      <c r="D80" s="4"/>
      <c r="E80" s="4"/>
      <c r="F80" s="4"/>
    </row>
    <row r="81" spans="1:6" x14ac:dyDescent="0.3">
      <c r="A81" s="25"/>
      <c r="B81" s="9"/>
      <c r="C81" s="10"/>
      <c r="D81" s="4"/>
      <c r="E81" s="4"/>
      <c r="F81" s="4"/>
    </row>
    <row r="82" spans="1:6" x14ac:dyDescent="0.3">
      <c r="A82" s="25"/>
      <c r="B82" s="9"/>
      <c r="C82" s="10"/>
      <c r="D82" s="4"/>
      <c r="E82" s="4"/>
      <c r="F82" s="4"/>
    </row>
    <row r="83" spans="1:6" x14ac:dyDescent="0.3">
      <c r="A83" s="25"/>
      <c r="B83" s="9"/>
      <c r="C83" s="10"/>
      <c r="D83" s="4"/>
      <c r="E83" s="4"/>
      <c r="F83" s="4"/>
    </row>
    <row r="84" spans="1:6" x14ac:dyDescent="0.3">
      <c r="A84" s="25"/>
      <c r="B84" s="9"/>
      <c r="C84" s="10"/>
      <c r="D84" s="4"/>
      <c r="E84" s="4"/>
      <c r="F84" s="4"/>
    </row>
    <row r="85" spans="1:6" x14ac:dyDescent="0.3">
      <c r="A85" s="25"/>
      <c r="B85" s="9"/>
      <c r="C85" s="10"/>
      <c r="D85" s="4"/>
      <c r="E85" s="4"/>
      <c r="F85" s="4"/>
    </row>
    <row r="86" spans="1:6" x14ac:dyDescent="0.3">
      <c r="A86" s="26"/>
      <c r="B86" s="9"/>
      <c r="C86" s="10"/>
      <c r="D86" s="4"/>
      <c r="E86" s="4"/>
      <c r="F86" s="4"/>
    </row>
    <row r="87" spans="1:6" x14ac:dyDescent="0.3">
      <c r="A87" s="26"/>
      <c r="B87" s="9"/>
      <c r="C87" s="10"/>
      <c r="D87" s="4"/>
      <c r="E87" s="4"/>
      <c r="F87" s="4"/>
    </row>
    <row r="88" spans="1:6" x14ac:dyDescent="0.3">
      <c r="A88" s="23"/>
      <c r="B88" s="9"/>
      <c r="C88" s="10"/>
      <c r="D88" s="4"/>
      <c r="E88" s="4"/>
      <c r="F88" s="4"/>
    </row>
    <row r="89" spans="1:6" x14ac:dyDescent="0.3">
      <c r="A89" s="9"/>
      <c r="B89" s="9"/>
      <c r="C89" s="10"/>
      <c r="D89" s="4"/>
      <c r="E89" s="4"/>
      <c r="F89" s="4"/>
    </row>
  </sheetData>
  <protectedRanges>
    <protectedRange sqref="H71" name="Rango1"/>
    <protectedRange sqref="K74:K76" name="Rango1_1"/>
  </protectedRanges>
  <mergeCells count="11">
    <mergeCell ref="A5:H5"/>
    <mergeCell ref="A7:H7"/>
    <mergeCell ref="A1:H1"/>
    <mergeCell ref="A2:H2"/>
    <mergeCell ref="A3:H3"/>
    <mergeCell ref="A4:H4"/>
    <mergeCell ref="A77:G77"/>
    <mergeCell ref="A6:H6"/>
    <mergeCell ref="A76:G76"/>
    <mergeCell ref="A8:E8"/>
    <mergeCell ref="F8:F9"/>
  </mergeCells>
  <phoneticPr fontId="8" type="noConversion"/>
  <pageMargins left="1.2204724409448819" right="0.39370078740157483" top="0.39370078740157483" bottom="0.27559055118110237" header="0.23622047244094491" footer="0"/>
  <pageSetup scale="75" orientation="portrait" horizontalDpi="4294967293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O11" sqref="O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482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319</v>
      </c>
      <c r="G12" s="105" t="s">
        <v>498</v>
      </c>
      <c r="H12" s="32">
        <v>7600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7600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P17" sqref="P17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496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319</v>
      </c>
      <c r="G12" s="105" t="s">
        <v>497</v>
      </c>
      <c r="H12" s="32">
        <v>40000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40000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topLeftCell="A7" zoomScaleNormal="80" workbookViewId="0">
      <selection activeCell="M16" sqref="M16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351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44.25" customHeight="1" thickBot="1" x14ac:dyDescent="0.35">
      <c r="A9" s="618" t="s">
        <v>499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406</v>
      </c>
      <c r="E12" s="70" t="s">
        <v>209</v>
      </c>
      <c r="F12" s="72" t="s">
        <v>319</v>
      </c>
      <c r="G12" s="105" t="s">
        <v>407</v>
      </c>
      <c r="H12" s="32">
        <v>13000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13000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L13" sqref="L13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500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317</v>
      </c>
      <c r="G12" s="105" t="s">
        <v>382</v>
      </c>
      <c r="H12" s="32">
        <v>6000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6000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P9" sqref="P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501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317</v>
      </c>
      <c r="G12" s="105" t="s">
        <v>382</v>
      </c>
      <c r="H12" s="32">
        <v>44418.879999999997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44418.879999999997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H12" sqref="H12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502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317</v>
      </c>
      <c r="G12" s="105" t="s">
        <v>382</v>
      </c>
      <c r="H12" s="32">
        <v>25000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25000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P15" sqref="P15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503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74</v>
      </c>
      <c r="E12" s="70" t="s">
        <v>76</v>
      </c>
      <c r="F12" s="72" t="s">
        <v>317</v>
      </c>
      <c r="G12" s="105" t="s">
        <v>382</v>
      </c>
      <c r="H12" s="32">
        <v>22193.18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22193.18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5"/>
      <c r="C37" s="10"/>
      <c r="D37" s="4"/>
      <c r="E37" s="4"/>
      <c r="F37" s="4"/>
      <c r="G37" s="2"/>
      <c r="H37" s="8"/>
    </row>
    <row r="38" spans="1:8" ht="18" x14ac:dyDescent="0.35">
      <c r="A38" s="3"/>
      <c r="B38" s="375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J11" sqref="J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506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72</v>
      </c>
      <c r="E12" s="70" t="s">
        <v>209</v>
      </c>
      <c r="F12" s="72" t="s">
        <v>507</v>
      </c>
      <c r="G12" s="105" t="s">
        <v>508</v>
      </c>
      <c r="H12" s="32">
        <v>4000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4000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6"/>
      <c r="C37" s="10"/>
      <c r="D37" s="4"/>
      <c r="E37" s="4"/>
      <c r="F37" s="4"/>
      <c r="G37" s="2"/>
      <c r="H37" s="8"/>
    </row>
    <row r="38" spans="1:8" ht="18" x14ac:dyDescent="0.35">
      <c r="A38" s="3"/>
      <c r="B38" s="37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M13" sqref="M13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509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72</v>
      </c>
      <c r="E12" s="70" t="s">
        <v>209</v>
      </c>
      <c r="F12" s="72" t="s">
        <v>507</v>
      </c>
      <c r="G12" s="105" t="s">
        <v>508</v>
      </c>
      <c r="H12" s="32">
        <v>4000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4000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6"/>
      <c r="C37" s="10"/>
      <c r="D37" s="4"/>
      <c r="E37" s="4"/>
      <c r="F37" s="4"/>
      <c r="G37" s="2"/>
      <c r="H37" s="8"/>
    </row>
    <row r="38" spans="1:8" ht="18" x14ac:dyDescent="0.35">
      <c r="A38" s="3"/>
      <c r="B38" s="37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A9" sqref="A9:H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510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72</v>
      </c>
      <c r="E12" s="70" t="s">
        <v>209</v>
      </c>
      <c r="F12" s="72" t="s">
        <v>507</v>
      </c>
      <c r="G12" s="105" t="s">
        <v>508</v>
      </c>
      <c r="H12" s="32">
        <v>6000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6000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6"/>
      <c r="C37" s="10"/>
      <c r="D37" s="4"/>
      <c r="E37" s="4"/>
      <c r="F37" s="4"/>
      <c r="G37" s="2"/>
      <c r="H37" s="8"/>
    </row>
    <row r="38" spans="1:8" ht="18" x14ac:dyDescent="0.35">
      <c r="A38" s="3"/>
      <c r="B38" s="37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57"/>
  </sheetPr>
  <dimension ref="A1:J152"/>
  <sheetViews>
    <sheetView topLeftCell="A64" zoomScaleNormal="100" zoomScaleSheetLayoutView="100" workbookViewId="0">
      <selection activeCell="K32" sqref="K32"/>
    </sheetView>
  </sheetViews>
  <sheetFormatPr baseColWidth="10" defaultRowHeight="15" x14ac:dyDescent="0.3"/>
  <cols>
    <col min="1" max="1" width="4.5703125" style="6" customWidth="1"/>
    <col min="2" max="2" width="4.42578125" style="6" customWidth="1"/>
    <col min="3" max="3" width="4.5703125" style="5" customWidth="1"/>
    <col min="4" max="4" width="4.5703125" style="1" customWidth="1"/>
    <col min="5" max="5" width="6.140625" style="1" customWidth="1"/>
    <col min="6" max="6" width="11" style="1" customWidth="1"/>
    <col min="7" max="7" width="50.5703125" style="2" customWidth="1"/>
    <col min="8" max="8" width="24.7109375" style="8" customWidth="1"/>
    <col min="9" max="9" width="1.28515625" style="7" customWidth="1"/>
    <col min="10" max="10" width="12.28515625" bestFit="1" customWidth="1"/>
  </cols>
  <sheetData>
    <row r="1" spans="1:9" ht="18.75" x14ac:dyDescent="0.3">
      <c r="A1" s="494" t="s">
        <v>297</v>
      </c>
      <c r="B1" s="511"/>
      <c r="C1" s="511"/>
      <c r="D1" s="511"/>
      <c r="E1" s="511"/>
      <c r="F1" s="511"/>
      <c r="G1" s="511"/>
      <c r="H1" s="511"/>
    </row>
    <row r="2" spans="1:9" ht="18.75" x14ac:dyDescent="0.3">
      <c r="A2" s="494" t="s">
        <v>296</v>
      </c>
      <c r="B2" s="511"/>
      <c r="C2" s="511"/>
      <c r="D2" s="511"/>
      <c r="E2" s="511"/>
      <c r="F2" s="511"/>
      <c r="G2" s="511"/>
      <c r="H2" s="511"/>
    </row>
    <row r="3" spans="1:9" ht="18.75" x14ac:dyDescent="0.3">
      <c r="A3" s="494" t="s">
        <v>113</v>
      </c>
      <c r="B3" s="511"/>
      <c r="C3" s="511"/>
      <c r="D3" s="511"/>
      <c r="E3" s="511"/>
      <c r="F3" s="511"/>
      <c r="G3" s="511"/>
      <c r="H3" s="511"/>
    </row>
    <row r="4" spans="1:9" ht="18.75" x14ac:dyDescent="0.3">
      <c r="A4" s="494" t="s">
        <v>416</v>
      </c>
      <c r="B4" s="511"/>
      <c r="C4" s="511"/>
      <c r="D4" s="511"/>
      <c r="E4" s="511"/>
      <c r="F4" s="511"/>
      <c r="G4" s="511"/>
      <c r="H4" s="511"/>
    </row>
    <row r="5" spans="1:9" ht="18.75" x14ac:dyDescent="0.3">
      <c r="A5" s="495" t="s">
        <v>6</v>
      </c>
      <c r="B5" s="509"/>
      <c r="C5" s="509"/>
      <c r="D5" s="509"/>
      <c r="E5" s="509"/>
      <c r="F5" s="509"/>
      <c r="G5" s="509"/>
      <c r="H5" s="509"/>
    </row>
    <row r="6" spans="1:9" ht="18.75" x14ac:dyDescent="0.3">
      <c r="A6" s="504" t="s">
        <v>42</v>
      </c>
      <c r="B6" s="504"/>
      <c r="C6" s="504"/>
      <c r="D6" s="504"/>
      <c r="E6" s="504"/>
      <c r="F6" s="504"/>
      <c r="G6" s="504"/>
      <c r="H6" s="504"/>
    </row>
    <row r="7" spans="1:9" ht="18.75" x14ac:dyDescent="0.3">
      <c r="A7" s="504" t="s">
        <v>77</v>
      </c>
      <c r="B7" s="504"/>
      <c r="C7" s="504"/>
      <c r="D7" s="504"/>
      <c r="E7" s="504"/>
      <c r="F7" s="504"/>
      <c r="G7" s="504"/>
      <c r="H7" s="504"/>
    </row>
    <row r="8" spans="1:9" ht="6" customHeight="1" thickBot="1" x14ac:dyDescent="0.35">
      <c r="A8" s="162"/>
      <c r="B8" s="162"/>
      <c r="C8" s="162"/>
      <c r="D8" s="162"/>
      <c r="E8" s="162"/>
      <c r="F8" s="163"/>
      <c r="G8" s="163"/>
      <c r="H8" s="163"/>
    </row>
    <row r="9" spans="1:9" ht="30.75" customHeight="1" thickBot="1" x14ac:dyDescent="0.35">
      <c r="A9" s="505" t="s">
        <v>0</v>
      </c>
      <c r="B9" s="506"/>
      <c r="C9" s="506"/>
      <c r="D9" s="506"/>
      <c r="E9" s="506"/>
      <c r="F9" s="164"/>
      <c r="G9" s="165"/>
      <c r="H9" s="156"/>
    </row>
    <row r="10" spans="1:9" s="11" customFormat="1" ht="193.5" customHeight="1" thickBot="1" x14ac:dyDescent="0.25">
      <c r="A10" s="166" t="s">
        <v>21</v>
      </c>
      <c r="B10" s="167" t="s">
        <v>243</v>
      </c>
      <c r="C10" s="167" t="s">
        <v>23</v>
      </c>
      <c r="D10" s="167" t="s">
        <v>29</v>
      </c>
      <c r="E10" s="168" t="s">
        <v>24</v>
      </c>
      <c r="F10" s="169" t="s">
        <v>25</v>
      </c>
      <c r="G10" s="170" t="s">
        <v>26</v>
      </c>
      <c r="H10" s="161" t="s">
        <v>46</v>
      </c>
      <c r="I10" s="7"/>
    </row>
    <row r="11" spans="1:9" ht="15.75" customHeight="1" x14ac:dyDescent="0.2">
      <c r="A11" s="55">
        <v>1</v>
      </c>
      <c r="B11" s="56" t="s">
        <v>71</v>
      </c>
      <c r="C11" s="56" t="s">
        <v>71</v>
      </c>
      <c r="D11" s="56" t="s">
        <v>72</v>
      </c>
      <c r="E11" s="56" t="s">
        <v>209</v>
      </c>
      <c r="F11" s="41">
        <v>51101</v>
      </c>
      <c r="G11" s="71" t="s">
        <v>61</v>
      </c>
      <c r="H11" s="66">
        <v>0</v>
      </c>
    </row>
    <row r="12" spans="1:9" ht="15.75" customHeight="1" x14ac:dyDescent="0.2">
      <c r="A12" s="55">
        <v>1</v>
      </c>
      <c r="B12" s="56" t="s">
        <v>71</v>
      </c>
      <c r="C12" s="56" t="s">
        <v>71</v>
      </c>
      <c r="D12" s="56" t="s">
        <v>72</v>
      </c>
      <c r="E12" s="56" t="s">
        <v>209</v>
      </c>
      <c r="F12" s="41">
        <v>51103</v>
      </c>
      <c r="G12" s="71" t="s">
        <v>62</v>
      </c>
      <c r="H12" s="66">
        <v>16800</v>
      </c>
    </row>
    <row r="13" spans="1:9" ht="15.75" customHeight="1" x14ac:dyDescent="0.2">
      <c r="A13" s="55">
        <v>1</v>
      </c>
      <c r="B13" s="56" t="s">
        <v>71</v>
      </c>
      <c r="C13" s="56" t="s">
        <v>71</v>
      </c>
      <c r="D13" s="56" t="s">
        <v>72</v>
      </c>
      <c r="E13" s="56" t="s">
        <v>209</v>
      </c>
      <c r="F13" s="41">
        <v>51105</v>
      </c>
      <c r="G13" s="71" t="s">
        <v>79</v>
      </c>
      <c r="H13" s="66"/>
    </row>
    <row r="14" spans="1:9" ht="15.75" customHeight="1" x14ac:dyDescent="0.2">
      <c r="A14" s="55">
        <v>1</v>
      </c>
      <c r="B14" s="56" t="s">
        <v>71</v>
      </c>
      <c r="C14" s="56" t="s">
        <v>71</v>
      </c>
      <c r="D14" s="56" t="s">
        <v>72</v>
      </c>
      <c r="E14" s="56" t="s">
        <v>209</v>
      </c>
      <c r="F14" s="41">
        <v>51401</v>
      </c>
      <c r="G14" s="71" t="s">
        <v>293</v>
      </c>
      <c r="H14" s="66">
        <v>0</v>
      </c>
    </row>
    <row r="15" spans="1:9" ht="15.75" customHeight="1" x14ac:dyDescent="0.2">
      <c r="A15" s="55">
        <v>1</v>
      </c>
      <c r="B15" s="56" t="s">
        <v>71</v>
      </c>
      <c r="C15" s="56" t="s">
        <v>71</v>
      </c>
      <c r="D15" s="56" t="s">
        <v>72</v>
      </c>
      <c r="E15" s="56" t="s">
        <v>209</v>
      </c>
      <c r="F15" s="41">
        <v>51501</v>
      </c>
      <c r="G15" s="71" t="s">
        <v>294</v>
      </c>
      <c r="H15" s="66">
        <v>0</v>
      </c>
    </row>
    <row r="16" spans="1:9" ht="15" customHeight="1" x14ac:dyDescent="0.2">
      <c r="A16" s="112">
        <v>1</v>
      </c>
      <c r="B16" s="113" t="s">
        <v>71</v>
      </c>
      <c r="C16" s="113" t="s">
        <v>71</v>
      </c>
      <c r="D16" s="113" t="s">
        <v>72</v>
      </c>
      <c r="E16" s="113" t="s">
        <v>209</v>
      </c>
      <c r="F16" s="103">
        <v>51601</v>
      </c>
      <c r="G16" s="104" t="s">
        <v>221</v>
      </c>
      <c r="H16" s="66">
        <v>22800</v>
      </c>
    </row>
    <row r="17" spans="1:10" ht="15.75" customHeight="1" x14ac:dyDescent="0.2">
      <c r="A17" s="112">
        <v>1</v>
      </c>
      <c r="B17" s="113" t="s">
        <v>71</v>
      </c>
      <c r="C17" s="113" t="s">
        <v>71</v>
      </c>
      <c r="D17" s="113" t="s">
        <v>72</v>
      </c>
      <c r="E17" s="113" t="s">
        <v>209</v>
      </c>
      <c r="F17" s="103">
        <v>51602</v>
      </c>
      <c r="G17" s="104" t="s">
        <v>242</v>
      </c>
      <c r="H17" s="66">
        <v>1</v>
      </c>
    </row>
    <row r="18" spans="1:10" ht="15.75" customHeight="1" x14ac:dyDescent="0.2">
      <c r="A18" s="112">
        <v>1</v>
      </c>
      <c r="B18" s="113" t="s">
        <v>71</v>
      </c>
      <c r="C18" s="113" t="s">
        <v>71</v>
      </c>
      <c r="D18" s="113" t="s">
        <v>72</v>
      </c>
      <c r="E18" s="113" t="s">
        <v>209</v>
      </c>
      <c r="F18" s="41">
        <v>54110</v>
      </c>
      <c r="G18" s="71" t="s">
        <v>224</v>
      </c>
      <c r="H18" s="66">
        <v>2000</v>
      </c>
      <c r="J18" s="342"/>
    </row>
    <row r="19" spans="1:10" ht="15.75" customHeight="1" x14ac:dyDescent="0.2">
      <c r="A19" s="55"/>
      <c r="B19" s="56"/>
      <c r="C19" s="56"/>
      <c r="D19" s="56"/>
      <c r="E19" s="56"/>
      <c r="F19" s="41"/>
      <c r="G19" s="42"/>
      <c r="H19" s="33"/>
    </row>
    <row r="20" spans="1:10" ht="15.75" customHeight="1" x14ac:dyDescent="0.2">
      <c r="A20" s="55">
        <v>1</v>
      </c>
      <c r="B20" s="56" t="s">
        <v>71</v>
      </c>
      <c r="C20" s="56" t="s">
        <v>73</v>
      </c>
      <c r="D20" s="56" t="s">
        <v>72</v>
      </c>
      <c r="E20" s="56" t="s">
        <v>209</v>
      </c>
      <c r="F20" s="72" t="s">
        <v>240</v>
      </c>
      <c r="G20" s="73" t="s">
        <v>227</v>
      </c>
      <c r="H20" s="65">
        <v>9047.99</v>
      </c>
    </row>
    <row r="21" spans="1:10" ht="15.75" customHeight="1" x14ac:dyDescent="0.2">
      <c r="A21" s="112">
        <v>1</v>
      </c>
      <c r="B21" s="113" t="s">
        <v>71</v>
      </c>
      <c r="C21" s="113" t="s">
        <v>73</v>
      </c>
      <c r="D21" s="113" t="s">
        <v>72</v>
      </c>
      <c r="E21" s="113" t="s">
        <v>209</v>
      </c>
      <c r="F21" s="103">
        <v>54304</v>
      </c>
      <c r="G21" s="104" t="s">
        <v>232</v>
      </c>
      <c r="H21" s="66">
        <v>4470.53</v>
      </c>
    </row>
    <row r="22" spans="1:10" ht="15.75" customHeight="1" x14ac:dyDescent="0.2">
      <c r="A22" s="55">
        <v>1</v>
      </c>
      <c r="B22" s="56" t="s">
        <v>71</v>
      </c>
      <c r="C22" s="56" t="s">
        <v>73</v>
      </c>
      <c r="D22" s="56" t="s">
        <v>72</v>
      </c>
      <c r="E22" s="56" t="s">
        <v>209</v>
      </c>
      <c r="F22" s="41">
        <v>54307</v>
      </c>
      <c r="G22" s="71" t="s">
        <v>238</v>
      </c>
      <c r="H22" s="66">
        <v>1</v>
      </c>
    </row>
    <row r="23" spans="1:10" ht="15.75" customHeight="1" x14ac:dyDescent="0.2">
      <c r="A23" s="55">
        <v>1</v>
      </c>
      <c r="B23" s="56" t="s">
        <v>71</v>
      </c>
      <c r="C23" s="56" t="s">
        <v>73</v>
      </c>
      <c r="D23" s="56" t="s">
        <v>72</v>
      </c>
      <c r="E23" s="56" t="s">
        <v>209</v>
      </c>
      <c r="F23" s="41">
        <v>54309</v>
      </c>
      <c r="G23" s="71" t="s">
        <v>186</v>
      </c>
      <c r="H23" s="66">
        <v>1</v>
      </c>
    </row>
    <row r="24" spans="1:10" ht="15.75" customHeight="1" x14ac:dyDescent="0.2">
      <c r="A24" s="55">
        <v>1</v>
      </c>
      <c r="B24" s="56" t="s">
        <v>71</v>
      </c>
      <c r="C24" s="56" t="s">
        <v>73</v>
      </c>
      <c r="D24" s="56" t="s">
        <v>72</v>
      </c>
      <c r="E24" s="56" t="s">
        <v>209</v>
      </c>
      <c r="F24" s="41">
        <v>54310</v>
      </c>
      <c r="G24" s="71" t="s">
        <v>241</v>
      </c>
      <c r="H24" s="66">
        <v>2000</v>
      </c>
      <c r="J24" s="342"/>
    </row>
    <row r="25" spans="1:10" ht="15.75" customHeight="1" x14ac:dyDescent="0.2">
      <c r="A25" s="55"/>
      <c r="B25" s="56"/>
      <c r="C25" s="56"/>
      <c r="D25" s="56"/>
      <c r="E25" s="56"/>
      <c r="F25" s="41"/>
      <c r="G25" s="42"/>
      <c r="H25" s="66"/>
    </row>
    <row r="26" spans="1:10" ht="15.75" customHeight="1" x14ac:dyDescent="0.2">
      <c r="A26" s="55">
        <v>1</v>
      </c>
      <c r="B26" s="56" t="s">
        <v>73</v>
      </c>
      <c r="C26" s="56" t="s">
        <v>71</v>
      </c>
      <c r="D26" s="56" t="s">
        <v>72</v>
      </c>
      <c r="E26" s="56" t="s">
        <v>209</v>
      </c>
      <c r="F26" s="46" t="s">
        <v>60</v>
      </c>
      <c r="G26" s="47" t="s">
        <v>61</v>
      </c>
      <c r="H26" s="65">
        <v>45600</v>
      </c>
    </row>
    <row r="27" spans="1:10" ht="15.75" customHeight="1" x14ac:dyDescent="0.2">
      <c r="A27" s="55">
        <v>1</v>
      </c>
      <c r="B27" s="56" t="s">
        <v>73</v>
      </c>
      <c r="C27" s="56" t="s">
        <v>71</v>
      </c>
      <c r="D27" s="56" t="s">
        <v>72</v>
      </c>
      <c r="E27" s="56" t="s">
        <v>209</v>
      </c>
      <c r="F27" s="41">
        <v>51401</v>
      </c>
      <c r="G27" s="71" t="s">
        <v>293</v>
      </c>
      <c r="H27" s="66">
        <v>3706</v>
      </c>
    </row>
    <row r="28" spans="1:10" ht="15.75" customHeight="1" x14ac:dyDescent="0.2">
      <c r="A28" s="55">
        <v>1</v>
      </c>
      <c r="B28" s="56" t="s">
        <v>73</v>
      </c>
      <c r="C28" s="56" t="s">
        <v>71</v>
      </c>
      <c r="D28" s="56" t="s">
        <v>72</v>
      </c>
      <c r="E28" s="56" t="s">
        <v>209</v>
      </c>
      <c r="F28" s="41">
        <v>51501</v>
      </c>
      <c r="G28" s="71" t="s">
        <v>294</v>
      </c>
      <c r="H28" s="66">
        <v>3162</v>
      </c>
    </row>
    <row r="29" spans="1:10" ht="15.75" customHeight="1" x14ac:dyDescent="0.2">
      <c r="A29" s="55">
        <v>1</v>
      </c>
      <c r="B29" s="56" t="s">
        <v>73</v>
      </c>
      <c r="C29" s="70" t="s">
        <v>71</v>
      </c>
      <c r="D29" s="56" t="s">
        <v>72</v>
      </c>
      <c r="E29" s="56" t="s">
        <v>209</v>
      </c>
      <c r="F29" s="41">
        <v>51901</v>
      </c>
      <c r="G29" s="42" t="s">
        <v>192</v>
      </c>
      <c r="H29" s="66">
        <v>100</v>
      </c>
      <c r="J29" s="342"/>
    </row>
    <row r="30" spans="1:10" ht="15.75" customHeight="1" x14ac:dyDescent="0.2">
      <c r="A30" s="55"/>
      <c r="B30" s="56"/>
      <c r="C30" s="56"/>
      <c r="D30" s="56"/>
      <c r="E30" s="56"/>
      <c r="F30" s="41"/>
      <c r="G30" s="42"/>
      <c r="H30" s="32"/>
    </row>
    <row r="31" spans="1:10" ht="15.75" customHeight="1" x14ac:dyDescent="0.2">
      <c r="A31" s="55">
        <v>1</v>
      </c>
      <c r="B31" s="56" t="s">
        <v>73</v>
      </c>
      <c r="C31" s="56" t="s">
        <v>73</v>
      </c>
      <c r="D31" s="56" t="s">
        <v>72</v>
      </c>
      <c r="E31" s="56" t="s">
        <v>209</v>
      </c>
      <c r="F31" s="46" t="s">
        <v>60</v>
      </c>
      <c r="G31" s="47" t="s">
        <v>61</v>
      </c>
      <c r="H31" s="65">
        <v>142500</v>
      </c>
      <c r="I31"/>
    </row>
    <row r="32" spans="1:10" ht="15.75" customHeight="1" x14ac:dyDescent="0.2">
      <c r="A32" s="55">
        <v>1</v>
      </c>
      <c r="B32" s="56" t="s">
        <v>73</v>
      </c>
      <c r="C32" s="56" t="s">
        <v>73</v>
      </c>
      <c r="D32" s="56" t="s">
        <v>72</v>
      </c>
      <c r="E32" s="56" t="s">
        <v>209</v>
      </c>
      <c r="F32" s="72" t="s">
        <v>245</v>
      </c>
      <c r="G32" s="73" t="s">
        <v>199</v>
      </c>
      <c r="H32" s="65"/>
      <c r="I32"/>
    </row>
    <row r="33" spans="1:9" ht="15.75" customHeight="1" x14ac:dyDescent="0.2">
      <c r="A33" s="55">
        <v>1</v>
      </c>
      <c r="B33" s="56" t="s">
        <v>73</v>
      </c>
      <c r="C33" s="56" t="s">
        <v>73</v>
      </c>
      <c r="D33" s="56" t="s">
        <v>72</v>
      </c>
      <c r="E33" s="56" t="s">
        <v>209</v>
      </c>
      <c r="F33" s="72" t="s">
        <v>277</v>
      </c>
      <c r="G33" s="73" t="s">
        <v>181</v>
      </c>
      <c r="H33" s="65">
        <v>6000</v>
      </c>
      <c r="I33"/>
    </row>
    <row r="34" spans="1:9" ht="15.75" customHeight="1" x14ac:dyDescent="0.2">
      <c r="A34" s="55">
        <v>1</v>
      </c>
      <c r="B34" s="56" t="s">
        <v>73</v>
      </c>
      <c r="C34" s="56" t="s">
        <v>73</v>
      </c>
      <c r="D34" s="56" t="s">
        <v>72</v>
      </c>
      <c r="E34" s="56" t="s">
        <v>209</v>
      </c>
      <c r="F34" s="41">
        <v>51201</v>
      </c>
      <c r="G34" s="42" t="s">
        <v>190</v>
      </c>
      <c r="H34" s="66">
        <v>0</v>
      </c>
      <c r="I34"/>
    </row>
    <row r="35" spans="1:9" ht="15.75" customHeight="1" x14ac:dyDescent="0.2">
      <c r="A35" s="55">
        <v>1</v>
      </c>
      <c r="B35" s="56" t="s">
        <v>73</v>
      </c>
      <c r="C35" s="56" t="s">
        <v>73</v>
      </c>
      <c r="D35" s="56" t="s">
        <v>72</v>
      </c>
      <c r="E35" s="56" t="s">
        <v>209</v>
      </c>
      <c r="F35" s="41">
        <v>51202</v>
      </c>
      <c r="G35" s="42" t="s">
        <v>95</v>
      </c>
      <c r="H35" s="66">
        <v>22000</v>
      </c>
      <c r="I35"/>
    </row>
    <row r="36" spans="1:9" ht="15.75" customHeight="1" x14ac:dyDescent="0.2">
      <c r="A36" s="55">
        <v>1</v>
      </c>
      <c r="B36" s="56" t="s">
        <v>73</v>
      </c>
      <c r="C36" s="56" t="s">
        <v>73</v>
      </c>
      <c r="D36" s="56" t="s">
        <v>72</v>
      </c>
      <c r="E36" s="56" t="s">
        <v>209</v>
      </c>
      <c r="F36" s="41">
        <v>51401</v>
      </c>
      <c r="G36" s="71" t="s">
        <v>293</v>
      </c>
      <c r="H36" s="66">
        <v>12112.5</v>
      </c>
      <c r="I36"/>
    </row>
    <row r="37" spans="1:9" ht="15.75" customHeight="1" x14ac:dyDescent="0.2">
      <c r="A37" s="55">
        <v>1</v>
      </c>
      <c r="B37" s="56" t="s">
        <v>73</v>
      </c>
      <c r="C37" s="56" t="s">
        <v>73</v>
      </c>
      <c r="D37" s="56" t="s">
        <v>72</v>
      </c>
      <c r="E37" s="56" t="s">
        <v>209</v>
      </c>
      <c r="F37" s="41">
        <v>51501</v>
      </c>
      <c r="G37" s="71" t="s">
        <v>294</v>
      </c>
      <c r="H37" s="66">
        <v>9732.76</v>
      </c>
      <c r="I37"/>
    </row>
    <row r="38" spans="1:9" ht="15.75" customHeight="1" x14ac:dyDescent="0.2">
      <c r="A38" s="55">
        <v>1</v>
      </c>
      <c r="B38" s="56" t="s">
        <v>73</v>
      </c>
      <c r="C38" s="56" t="s">
        <v>73</v>
      </c>
      <c r="D38" s="56" t="s">
        <v>72</v>
      </c>
      <c r="E38" s="56" t="s">
        <v>209</v>
      </c>
      <c r="F38" s="41">
        <v>51701</v>
      </c>
      <c r="G38" s="42" t="s">
        <v>191</v>
      </c>
      <c r="H38" s="66">
        <v>13533.81</v>
      </c>
      <c r="I38"/>
    </row>
    <row r="39" spans="1:9" ht="15.75" customHeight="1" x14ac:dyDescent="0.2">
      <c r="A39" s="55">
        <v>1</v>
      </c>
      <c r="B39" s="56" t="s">
        <v>73</v>
      </c>
      <c r="C39" s="56" t="s">
        <v>73</v>
      </c>
      <c r="D39" s="56" t="s">
        <v>72</v>
      </c>
      <c r="E39" s="56" t="s">
        <v>209</v>
      </c>
      <c r="F39" s="41">
        <v>54101</v>
      </c>
      <c r="G39" s="42" t="s">
        <v>63</v>
      </c>
      <c r="H39" s="66">
        <v>11295.78</v>
      </c>
      <c r="I39"/>
    </row>
    <row r="40" spans="1:9" ht="15.75" customHeight="1" x14ac:dyDescent="0.2">
      <c r="A40" s="55">
        <v>1</v>
      </c>
      <c r="B40" s="56" t="s">
        <v>73</v>
      </c>
      <c r="C40" s="56" t="s">
        <v>73</v>
      </c>
      <c r="D40" s="56" t="s">
        <v>72</v>
      </c>
      <c r="E40" s="56" t="s">
        <v>209</v>
      </c>
      <c r="F40" s="41">
        <v>54103</v>
      </c>
      <c r="G40" s="42" t="s">
        <v>81</v>
      </c>
      <c r="H40" s="66">
        <v>700</v>
      </c>
      <c r="I40"/>
    </row>
    <row r="41" spans="1:9" ht="15.75" customHeight="1" x14ac:dyDescent="0.2">
      <c r="A41" s="55">
        <v>1</v>
      </c>
      <c r="B41" s="56" t="s">
        <v>73</v>
      </c>
      <c r="C41" s="56" t="s">
        <v>73</v>
      </c>
      <c r="D41" s="56" t="s">
        <v>72</v>
      </c>
      <c r="E41" s="56" t="s">
        <v>209</v>
      </c>
      <c r="F41" s="41">
        <v>54104</v>
      </c>
      <c r="G41" s="42" t="s">
        <v>82</v>
      </c>
      <c r="H41" s="66">
        <v>1</v>
      </c>
      <c r="I41"/>
    </row>
    <row r="42" spans="1:9" ht="15.75" customHeight="1" x14ac:dyDescent="0.2">
      <c r="A42" s="55">
        <v>1</v>
      </c>
      <c r="B42" s="56" t="s">
        <v>73</v>
      </c>
      <c r="C42" s="56" t="s">
        <v>73</v>
      </c>
      <c r="D42" s="56" t="s">
        <v>72</v>
      </c>
      <c r="E42" s="56" t="s">
        <v>209</v>
      </c>
      <c r="F42" s="41">
        <v>54105</v>
      </c>
      <c r="G42" s="71" t="s">
        <v>223</v>
      </c>
      <c r="H42" s="66">
        <v>1500</v>
      </c>
      <c r="I42"/>
    </row>
    <row r="43" spans="1:9" ht="15.75" customHeight="1" x14ac:dyDescent="0.2">
      <c r="A43" s="55">
        <v>1</v>
      </c>
      <c r="B43" s="56" t="s">
        <v>73</v>
      </c>
      <c r="C43" s="56" t="s">
        <v>73</v>
      </c>
      <c r="D43" s="56" t="s">
        <v>72</v>
      </c>
      <c r="E43" s="56" t="s">
        <v>209</v>
      </c>
      <c r="F43" s="41">
        <v>54106</v>
      </c>
      <c r="G43" s="42" t="s">
        <v>83</v>
      </c>
      <c r="H43" s="66">
        <v>1</v>
      </c>
      <c r="I43"/>
    </row>
    <row r="44" spans="1:9" ht="15.75" customHeight="1" x14ac:dyDescent="0.2">
      <c r="A44" s="55">
        <v>1</v>
      </c>
      <c r="B44" s="56" t="s">
        <v>73</v>
      </c>
      <c r="C44" s="56" t="s">
        <v>73</v>
      </c>
      <c r="D44" s="56" t="s">
        <v>72</v>
      </c>
      <c r="E44" s="56" t="s">
        <v>209</v>
      </c>
      <c r="F44" s="41">
        <v>54107</v>
      </c>
      <c r="G44" s="42" t="s">
        <v>84</v>
      </c>
      <c r="H44" s="66">
        <v>1500</v>
      </c>
      <c r="I44"/>
    </row>
    <row r="45" spans="1:9" ht="15.75" customHeight="1" x14ac:dyDescent="0.2">
      <c r="A45" s="55">
        <v>1</v>
      </c>
      <c r="B45" s="56" t="s">
        <v>73</v>
      </c>
      <c r="C45" s="56" t="s">
        <v>73</v>
      </c>
      <c r="D45" s="56" t="s">
        <v>72</v>
      </c>
      <c r="E45" s="56" t="s">
        <v>209</v>
      </c>
      <c r="F45" s="41">
        <v>54108</v>
      </c>
      <c r="G45" s="71" t="s">
        <v>212</v>
      </c>
      <c r="H45" s="66">
        <v>1</v>
      </c>
      <c r="I45"/>
    </row>
    <row r="46" spans="1:9" ht="15.75" customHeight="1" x14ac:dyDescent="0.2">
      <c r="A46" s="55">
        <v>1</v>
      </c>
      <c r="B46" s="56" t="s">
        <v>73</v>
      </c>
      <c r="C46" s="56" t="s">
        <v>73</v>
      </c>
      <c r="D46" s="56" t="s">
        <v>72</v>
      </c>
      <c r="E46" s="56" t="s">
        <v>209</v>
      </c>
      <c r="F46" s="41">
        <v>54109</v>
      </c>
      <c r="G46" s="71" t="s">
        <v>197</v>
      </c>
      <c r="H46" s="66">
        <v>1000</v>
      </c>
      <c r="I46"/>
    </row>
    <row r="47" spans="1:9" ht="15.75" customHeight="1" x14ac:dyDescent="0.2">
      <c r="A47" s="55">
        <v>1</v>
      </c>
      <c r="B47" s="56" t="s">
        <v>73</v>
      </c>
      <c r="C47" s="56" t="s">
        <v>73</v>
      </c>
      <c r="D47" s="56" t="s">
        <v>72</v>
      </c>
      <c r="E47" s="56" t="s">
        <v>209</v>
      </c>
      <c r="F47" s="41">
        <v>54110</v>
      </c>
      <c r="G47" s="71" t="s">
        <v>224</v>
      </c>
      <c r="H47" s="66">
        <v>3000</v>
      </c>
      <c r="I47"/>
    </row>
    <row r="48" spans="1:9" ht="15.75" customHeight="1" x14ac:dyDescent="0.2">
      <c r="A48" s="55">
        <v>1</v>
      </c>
      <c r="B48" s="56" t="s">
        <v>73</v>
      </c>
      <c r="C48" s="56" t="s">
        <v>73</v>
      </c>
      <c r="D48" s="56" t="s">
        <v>72</v>
      </c>
      <c r="E48" s="56" t="s">
        <v>209</v>
      </c>
      <c r="F48" s="41">
        <v>54111</v>
      </c>
      <c r="G48" s="42" t="s">
        <v>213</v>
      </c>
      <c r="H48" s="66">
        <v>1500</v>
      </c>
      <c r="I48"/>
    </row>
    <row r="49" spans="1:9" ht="15.75" customHeight="1" x14ac:dyDescent="0.2">
      <c r="A49" s="55">
        <v>1</v>
      </c>
      <c r="B49" s="56" t="s">
        <v>73</v>
      </c>
      <c r="C49" s="56" t="s">
        <v>73</v>
      </c>
      <c r="D49" s="56" t="s">
        <v>72</v>
      </c>
      <c r="E49" s="56" t="s">
        <v>209</v>
      </c>
      <c r="F49" s="41">
        <v>54112</v>
      </c>
      <c r="G49" s="42" t="s">
        <v>214</v>
      </c>
      <c r="H49" s="66">
        <v>1500</v>
      </c>
      <c r="I49"/>
    </row>
    <row r="50" spans="1:9" ht="15.75" customHeight="1" x14ac:dyDescent="0.2">
      <c r="A50" s="55">
        <v>1</v>
      </c>
      <c r="B50" s="56" t="s">
        <v>73</v>
      </c>
      <c r="C50" s="56" t="s">
        <v>73</v>
      </c>
      <c r="D50" s="56" t="s">
        <v>72</v>
      </c>
      <c r="E50" s="56" t="s">
        <v>209</v>
      </c>
      <c r="F50" s="41">
        <v>54114</v>
      </c>
      <c r="G50" s="42" t="s">
        <v>65</v>
      </c>
      <c r="H50" s="66">
        <v>1500</v>
      </c>
      <c r="I50"/>
    </row>
    <row r="51" spans="1:9" ht="15.75" customHeight="1" x14ac:dyDescent="0.2">
      <c r="A51" s="55">
        <v>1</v>
      </c>
      <c r="B51" s="56" t="s">
        <v>73</v>
      </c>
      <c r="C51" s="56" t="s">
        <v>73</v>
      </c>
      <c r="D51" s="56" t="s">
        <v>72</v>
      </c>
      <c r="E51" s="56" t="s">
        <v>209</v>
      </c>
      <c r="F51" s="41">
        <v>54115</v>
      </c>
      <c r="G51" s="71" t="s">
        <v>225</v>
      </c>
      <c r="H51" s="66">
        <v>1500</v>
      </c>
      <c r="I51"/>
    </row>
    <row r="52" spans="1:9" ht="15.75" customHeight="1" x14ac:dyDescent="0.2">
      <c r="A52" s="55">
        <v>1</v>
      </c>
      <c r="B52" s="56" t="s">
        <v>73</v>
      </c>
      <c r="C52" s="56" t="s">
        <v>73</v>
      </c>
      <c r="D52" s="56" t="s">
        <v>72</v>
      </c>
      <c r="E52" s="56" t="s">
        <v>209</v>
      </c>
      <c r="F52" s="41">
        <v>54117</v>
      </c>
      <c r="G52" s="71" t="s">
        <v>200</v>
      </c>
      <c r="H52" s="66">
        <v>1500</v>
      </c>
      <c r="I52"/>
    </row>
    <row r="53" spans="1:9" ht="15.75" customHeight="1" x14ac:dyDescent="0.2">
      <c r="A53" s="55">
        <v>1</v>
      </c>
      <c r="B53" s="56" t="s">
        <v>73</v>
      </c>
      <c r="C53" s="56" t="s">
        <v>73</v>
      </c>
      <c r="D53" s="56" t="s">
        <v>72</v>
      </c>
      <c r="E53" s="56" t="s">
        <v>209</v>
      </c>
      <c r="F53" s="41">
        <v>54118</v>
      </c>
      <c r="G53" s="42" t="s">
        <v>86</v>
      </c>
      <c r="H53" s="66">
        <v>2000</v>
      </c>
      <c r="I53"/>
    </row>
    <row r="54" spans="1:9" ht="15.75" customHeight="1" x14ac:dyDescent="0.2">
      <c r="A54" s="55">
        <v>1</v>
      </c>
      <c r="B54" s="56" t="s">
        <v>73</v>
      </c>
      <c r="C54" s="56" t="s">
        <v>73</v>
      </c>
      <c r="D54" s="56" t="s">
        <v>72</v>
      </c>
      <c r="E54" s="56" t="s">
        <v>209</v>
      </c>
      <c r="F54" s="41">
        <v>54119</v>
      </c>
      <c r="G54" s="42" t="s">
        <v>87</v>
      </c>
      <c r="H54" s="66">
        <v>500</v>
      </c>
      <c r="I54"/>
    </row>
    <row r="55" spans="1:9" ht="15.75" customHeight="1" x14ac:dyDescent="0.2">
      <c r="A55" s="55">
        <v>1</v>
      </c>
      <c r="B55" s="56" t="s">
        <v>73</v>
      </c>
      <c r="C55" s="56" t="s">
        <v>73</v>
      </c>
      <c r="D55" s="56" t="s">
        <v>72</v>
      </c>
      <c r="E55" s="56" t="s">
        <v>209</v>
      </c>
      <c r="F55" s="41">
        <v>54201</v>
      </c>
      <c r="G55" s="71" t="s">
        <v>278</v>
      </c>
      <c r="H55" s="66">
        <v>100000</v>
      </c>
      <c r="I55"/>
    </row>
    <row r="56" spans="1:9" ht="15.75" customHeight="1" x14ac:dyDescent="0.2">
      <c r="A56" s="55">
        <v>1</v>
      </c>
      <c r="B56" s="56" t="s">
        <v>73</v>
      </c>
      <c r="C56" s="56" t="s">
        <v>73</v>
      </c>
      <c r="D56" s="56" t="s">
        <v>72</v>
      </c>
      <c r="E56" s="56" t="s">
        <v>209</v>
      </c>
      <c r="F56" s="41">
        <v>54202</v>
      </c>
      <c r="G56" s="71" t="s">
        <v>228</v>
      </c>
      <c r="H56" s="66">
        <v>1000</v>
      </c>
      <c r="I56"/>
    </row>
    <row r="57" spans="1:9" ht="15.75" customHeight="1" x14ac:dyDescent="0.2">
      <c r="A57" s="55">
        <v>1</v>
      </c>
      <c r="B57" s="56" t="s">
        <v>73</v>
      </c>
      <c r="C57" s="56" t="s">
        <v>73</v>
      </c>
      <c r="D57" s="56" t="s">
        <v>72</v>
      </c>
      <c r="E57" s="56" t="s">
        <v>209</v>
      </c>
      <c r="F57" s="41">
        <v>54203</v>
      </c>
      <c r="G57" s="42" t="s">
        <v>67</v>
      </c>
      <c r="H57" s="66">
        <v>3000</v>
      </c>
      <c r="I57"/>
    </row>
    <row r="58" spans="1:9" ht="15.75" customHeight="1" x14ac:dyDescent="0.2">
      <c r="A58" s="55">
        <v>1</v>
      </c>
      <c r="B58" s="56" t="s">
        <v>73</v>
      </c>
      <c r="C58" s="56" t="s">
        <v>73</v>
      </c>
      <c r="D58" s="56" t="s">
        <v>72</v>
      </c>
      <c r="E58" s="56" t="s">
        <v>209</v>
      </c>
      <c r="F58" s="41">
        <v>54204</v>
      </c>
      <c r="G58" s="71" t="s">
        <v>237</v>
      </c>
      <c r="H58" s="66">
        <v>1</v>
      </c>
      <c r="I58"/>
    </row>
    <row r="59" spans="1:9" ht="15.75" customHeight="1" x14ac:dyDescent="0.2">
      <c r="A59" s="55">
        <v>1</v>
      </c>
      <c r="B59" s="56" t="s">
        <v>73</v>
      </c>
      <c r="C59" s="56" t="s">
        <v>73</v>
      </c>
      <c r="D59" s="56" t="s">
        <v>72</v>
      </c>
      <c r="E59" s="56" t="s">
        <v>209</v>
      </c>
      <c r="F59" s="41">
        <v>54205</v>
      </c>
      <c r="G59" s="71" t="s">
        <v>52</v>
      </c>
      <c r="H59" s="66">
        <v>200</v>
      </c>
      <c r="I59"/>
    </row>
    <row r="60" spans="1:9" ht="15.75" customHeight="1" x14ac:dyDescent="0.2">
      <c r="A60" s="55">
        <v>1</v>
      </c>
      <c r="B60" s="56" t="s">
        <v>73</v>
      </c>
      <c r="C60" s="56" t="s">
        <v>73</v>
      </c>
      <c r="D60" s="56" t="s">
        <v>72</v>
      </c>
      <c r="E60" s="56" t="s">
        <v>209</v>
      </c>
      <c r="F60" s="41">
        <v>54301</v>
      </c>
      <c r="G60" s="42" t="s">
        <v>68</v>
      </c>
      <c r="H60" s="66">
        <v>1700</v>
      </c>
      <c r="I60"/>
    </row>
    <row r="61" spans="1:9" ht="15.75" customHeight="1" x14ac:dyDescent="0.2">
      <c r="A61" s="55">
        <v>1</v>
      </c>
      <c r="B61" s="70" t="s">
        <v>73</v>
      </c>
      <c r="C61" s="70" t="s">
        <v>73</v>
      </c>
      <c r="D61" s="70" t="s">
        <v>72</v>
      </c>
      <c r="E61" s="70" t="s">
        <v>209</v>
      </c>
      <c r="F61" s="41">
        <v>54302</v>
      </c>
      <c r="G61" s="71" t="s">
        <v>336</v>
      </c>
      <c r="H61" s="66">
        <v>1700</v>
      </c>
      <c r="I61"/>
    </row>
    <row r="62" spans="1:9" ht="15.75" customHeight="1" x14ac:dyDescent="0.2">
      <c r="A62" s="55">
        <v>1</v>
      </c>
      <c r="B62" s="56" t="s">
        <v>73</v>
      </c>
      <c r="C62" s="56" t="s">
        <v>73</v>
      </c>
      <c r="D62" s="56" t="s">
        <v>72</v>
      </c>
      <c r="E62" s="56" t="s">
        <v>209</v>
      </c>
      <c r="F62" s="41">
        <v>54303</v>
      </c>
      <c r="G62" s="71" t="s">
        <v>231</v>
      </c>
      <c r="H62" s="66">
        <v>1700</v>
      </c>
      <c r="I62"/>
    </row>
    <row r="63" spans="1:9" ht="15.75" customHeight="1" x14ac:dyDescent="0.2">
      <c r="A63" s="55">
        <v>1</v>
      </c>
      <c r="B63" s="56" t="s">
        <v>73</v>
      </c>
      <c r="C63" s="56" t="s">
        <v>73</v>
      </c>
      <c r="D63" s="56" t="s">
        <v>72</v>
      </c>
      <c r="E63" s="56" t="s">
        <v>209</v>
      </c>
      <c r="F63" s="41">
        <v>54311</v>
      </c>
      <c r="G63" s="42" t="s">
        <v>195</v>
      </c>
      <c r="H63" s="66">
        <v>1</v>
      </c>
      <c r="I63"/>
    </row>
    <row r="64" spans="1:9" ht="15.75" customHeight="1" x14ac:dyDescent="0.2">
      <c r="A64" s="55">
        <v>1</v>
      </c>
      <c r="B64" s="56" t="s">
        <v>73</v>
      </c>
      <c r="C64" s="56" t="s">
        <v>73</v>
      </c>
      <c r="D64" s="56" t="s">
        <v>72</v>
      </c>
      <c r="E64" s="56" t="s">
        <v>209</v>
      </c>
      <c r="F64" s="41">
        <v>54313</v>
      </c>
      <c r="G64" s="42" t="s">
        <v>215</v>
      </c>
      <c r="H64" s="66">
        <v>1000</v>
      </c>
      <c r="I64"/>
    </row>
    <row r="65" spans="1:9" ht="15.75" customHeight="1" x14ac:dyDescent="0.2">
      <c r="A65" s="55">
        <v>1</v>
      </c>
      <c r="B65" s="56" t="s">
        <v>73</v>
      </c>
      <c r="C65" s="56" t="s">
        <v>73</v>
      </c>
      <c r="D65" s="56" t="s">
        <v>72</v>
      </c>
      <c r="E65" s="56" t="s">
        <v>209</v>
      </c>
      <c r="F65" s="41">
        <v>54314</v>
      </c>
      <c r="G65" s="42" t="s">
        <v>107</v>
      </c>
      <c r="H65" s="66">
        <v>63138.7</v>
      </c>
      <c r="I65"/>
    </row>
    <row r="66" spans="1:9" ht="15.75" customHeight="1" x14ac:dyDescent="0.2">
      <c r="A66" s="55">
        <v>1</v>
      </c>
      <c r="B66" s="70" t="s">
        <v>73</v>
      </c>
      <c r="C66" s="70" t="s">
        <v>73</v>
      </c>
      <c r="D66" s="70" t="s">
        <v>72</v>
      </c>
      <c r="E66" s="70" t="s">
        <v>209</v>
      </c>
      <c r="F66" s="41">
        <v>54316</v>
      </c>
      <c r="G66" s="71" t="s">
        <v>363</v>
      </c>
      <c r="H66" s="66">
        <v>1000</v>
      </c>
      <c r="I66"/>
    </row>
    <row r="67" spans="1:9" ht="15.75" customHeight="1" x14ac:dyDescent="0.2">
      <c r="A67" s="55">
        <v>1</v>
      </c>
      <c r="B67" s="56" t="s">
        <v>73</v>
      </c>
      <c r="C67" s="56" t="s">
        <v>73</v>
      </c>
      <c r="D67" s="56" t="s">
        <v>72</v>
      </c>
      <c r="E67" s="56" t="s">
        <v>209</v>
      </c>
      <c r="F67" s="41">
        <v>54317</v>
      </c>
      <c r="G67" s="71" t="s">
        <v>246</v>
      </c>
      <c r="H67" s="66">
        <v>500</v>
      </c>
      <c r="I67"/>
    </row>
    <row r="68" spans="1:9" ht="15.75" customHeight="1" x14ac:dyDescent="0.2">
      <c r="A68" s="55">
        <v>1</v>
      </c>
      <c r="B68" s="56" t="s">
        <v>73</v>
      </c>
      <c r="C68" s="56" t="s">
        <v>73</v>
      </c>
      <c r="D68" s="56" t="s">
        <v>72</v>
      </c>
      <c r="E68" s="56" t="s">
        <v>209</v>
      </c>
      <c r="F68" s="41">
        <v>54399</v>
      </c>
      <c r="G68" s="71" t="s">
        <v>235</v>
      </c>
      <c r="H68" s="66">
        <v>2000</v>
      </c>
      <c r="I68"/>
    </row>
    <row r="69" spans="1:9" ht="15.75" customHeight="1" x14ac:dyDescent="0.2">
      <c r="A69" s="55">
        <v>1</v>
      </c>
      <c r="B69" s="56" t="s">
        <v>73</v>
      </c>
      <c r="C69" s="56" t="s">
        <v>73</v>
      </c>
      <c r="D69" s="56" t="s">
        <v>72</v>
      </c>
      <c r="E69" s="56" t="s">
        <v>209</v>
      </c>
      <c r="F69" s="41">
        <v>54401</v>
      </c>
      <c r="G69" s="42" t="s">
        <v>177</v>
      </c>
      <c r="H69" s="66">
        <v>3200</v>
      </c>
      <c r="I69"/>
    </row>
    <row r="70" spans="1:9" ht="15.75" customHeight="1" x14ac:dyDescent="0.2">
      <c r="A70" s="55">
        <v>1</v>
      </c>
      <c r="B70" s="56" t="s">
        <v>73</v>
      </c>
      <c r="C70" s="56" t="s">
        <v>73</v>
      </c>
      <c r="D70" s="56" t="s">
        <v>72</v>
      </c>
      <c r="E70" s="56" t="s">
        <v>209</v>
      </c>
      <c r="F70" s="41">
        <v>54402</v>
      </c>
      <c r="G70" s="71" t="s">
        <v>178</v>
      </c>
      <c r="H70" s="66">
        <v>1</v>
      </c>
      <c r="I70"/>
    </row>
    <row r="71" spans="1:9" ht="15.75" customHeight="1" x14ac:dyDescent="0.2">
      <c r="A71" s="55">
        <v>1</v>
      </c>
      <c r="B71" s="56" t="s">
        <v>73</v>
      </c>
      <c r="C71" s="56" t="s">
        <v>73</v>
      </c>
      <c r="D71" s="56" t="s">
        <v>72</v>
      </c>
      <c r="E71" s="56" t="s">
        <v>209</v>
      </c>
      <c r="F71" s="41">
        <v>54403</v>
      </c>
      <c r="G71" s="42" t="s">
        <v>179</v>
      </c>
      <c r="H71" s="66">
        <v>2000</v>
      </c>
      <c r="I71"/>
    </row>
    <row r="72" spans="1:9" ht="15.75" customHeight="1" x14ac:dyDescent="0.2">
      <c r="A72" s="55">
        <v>1</v>
      </c>
      <c r="B72" s="56" t="s">
        <v>73</v>
      </c>
      <c r="C72" s="56" t="s">
        <v>73</v>
      </c>
      <c r="D72" s="56" t="s">
        <v>72</v>
      </c>
      <c r="E72" s="56" t="s">
        <v>209</v>
      </c>
      <c r="F72" s="41">
        <v>54404</v>
      </c>
      <c r="G72" s="71" t="s">
        <v>109</v>
      </c>
      <c r="H72" s="66">
        <v>1</v>
      </c>
      <c r="I72"/>
    </row>
    <row r="73" spans="1:9" ht="15.75" customHeight="1" x14ac:dyDescent="0.2">
      <c r="A73" s="55">
        <v>1</v>
      </c>
      <c r="B73" s="56" t="s">
        <v>73</v>
      </c>
      <c r="C73" s="56" t="s">
        <v>73</v>
      </c>
      <c r="D73" s="56" t="s">
        <v>72</v>
      </c>
      <c r="E73" s="56" t="s">
        <v>209</v>
      </c>
      <c r="F73" s="41">
        <v>54503</v>
      </c>
      <c r="G73" s="42" t="s">
        <v>182</v>
      </c>
      <c r="H73" s="66">
        <v>500</v>
      </c>
      <c r="I73"/>
    </row>
    <row r="74" spans="1:9" ht="15.75" customHeight="1" x14ac:dyDescent="0.2">
      <c r="A74" s="55">
        <v>1</v>
      </c>
      <c r="B74" s="56" t="s">
        <v>73</v>
      </c>
      <c r="C74" s="56" t="s">
        <v>73</v>
      </c>
      <c r="D74" s="56" t="s">
        <v>72</v>
      </c>
      <c r="E74" s="56" t="s">
        <v>209</v>
      </c>
      <c r="F74" s="41">
        <v>54504</v>
      </c>
      <c r="G74" s="71" t="s">
        <v>188</v>
      </c>
      <c r="H74" s="66">
        <v>0</v>
      </c>
      <c r="I74"/>
    </row>
    <row r="75" spans="1:9" ht="15.75" customHeight="1" x14ac:dyDescent="0.2">
      <c r="A75" s="55">
        <v>1</v>
      </c>
      <c r="B75" s="56" t="s">
        <v>73</v>
      </c>
      <c r="C75" s="56" t="s">
        <v>73</v>
      </c>
      <c r="D75" s="56" t="s">
        <v>72</v>
      </c>
      <c r="E75" s="56" t="s">
        <v>209</v>
      </c>
      <c r="F75" s="41">
        <v>54505</v>
      </c>
      <c r="G75" s="71" t="s">
        <v>236</v>
      </c>
      <c r="H75" s="66">
        <v>500</v>
      </c>
      <c r="I75"/>
    </row>
    <row r="76" spans="1:9" ht="15.75" customHeight="1" x14ac:dyDescent="0.2">
      <c r="A76" s="55">
        <v>1</v>
      </c>
      <c r="B76" s="56" t="s">
        <v>73</v>
      </c>
      <c r="C76" s="56" t="s">
        <v>73</v>
      </c>
      <c r="D76" s="56" t="s">
        <v>72</v>
      </c>
      <c r="E76" s="56" t="s">
        <v>209</v>
      </c>
      <c r="F76" s="41">
        <v>54507</v>
      </c>
      <c r="G76" s="71" t="s">
        <v>250</v>
      </c>
      <c r="H76" s="66">
        <v>1</v>
      </c>
      <c r="I76"/>
    </row>
    <row r="77" spans="1:9" ht="15.75" customHeight="1" x14ac:dyDescent="0.2">
      <c r="A77" s="55">
        <v>1</v>
      </c>
      <c r="B77" s="56" t="s">
        <v>73</v>
      </c>
      <c r="C77" s="56" t="s">
        <v>73</v>
      </c>
      <c r="D77" s="56" t="s">
        <v>72</v>
      </c>
      <c r="E77" s="56" t="s">
        <v>209</v>
      </c>
      <c r="F77" s="58">
        <v>54602</v>
      </c>
      <c r="G77" s="74" t="s">
        <v>249</v>
      </c>
      <c r="H77" s="66">
        <v>1</v>
      </c>
      <c r="I77"/>
    </row>
    <row r="78" spans="1:9" ht="15.75" customHeight="1" x14ac:dyDescent="0.2">
      <c r="A78" s="55">
        <v>1</v>
      </c>
      <c r="B78" s="56" t="s">
        <v>73</v>
      </c>
      <c r="C78" s="56" t="s">
        <v>73</v>
      </c>
      <c r="D78" s="56" t="s">
        <v>72</v>
      </c>
      <c r="E78" s="56" t="s">
        <v>209</v>
      </c>
      <c r="F78" s="58">
        <v>54699</v>
      </c>
      <c r="G78" s="79" t="s">
        <v>133</v>
      </c>
      <c r="H78" s="66">
        <v>1</v>
      </c>
      <c r="I78"/>
    </row>
    <row r="79" spans="1:9" ht="15.75" customHeight="1" x14ac:dyDescent="0.2">
      <c r="A79" s="55">
        <v>1</v>
      </c>
      <c r="B79" s="70" t="s">
        <v>73</v>
      </c>
      <c r="C79" s="70" t="s">
        <v>73</v>
      </c>
      <c r="D79" s="70" t="s">
        <v>72</v>
      </c>
      <c r="E79" s="70" t="s">
        <v>209</v>
      </c>
      <c r="F79" s="58">
        <v>55302</v>
      </c>
      <c r="G79" s="74" t="s">
        <v>361</v>
      </c>
      <c r="H79" s="66">
        <v>1</v>
      </c>
      <c r="I79"/>
    </row>
    <row r="80" spans="1:9" ht="15.75" customHeight="1" x14ac:dyDescent="0.2">
      <c r="A80" s="55">
        <v>1</v>
      </c>
      <c r="B80" s="70" t="s">
        <v>73</v>
      </c>
      <c r="C80" s="70" t="s">
        <v>73</v>
      </c>
      <c r="D80" s="70" t="s">
        <v>72</v>
      </c>
      <c r="E80" s="70" t="s">
        <v>209</v>
      </c>
      <c r="F80" s="58">
        <v>55304</v>
      </c>
      <c r="G80" s="74" t="s">
        <v>362</v>
      </c>
      <c r="H80" s="66">
        <v>1</v>
      </c>
      <c r="I80"/>
    </row>
    <row r="81" spans="1:10" ht="15.75" customHeight="1" x14ac:dyDescent="0.2">
      <c r="A81" s="55">
        <v>1</v>
      </c>
      <c r="B81" s="56" t="s">
        <v>73</v>
      </c>
      <c r="C81" s="56" t="s">
        <v>73</v>
      </c>
      <c r="D81" s="56" t="s">
        <v>72</v>
      </c>
      <c r="E81" s="56" t="s">
        <v>209</v>
      </c>
      <c r="F81" s="58">
        <v>55601</v>
      </c>
      <c r="G81" s="43" t="s">
        <v>202</v>
      </c>
      <c r="H81" s="66">
        <v>1000</v>
      </c>
      <c r="I81"/>
    </row>
    <row r="82" spans="1:10" ht="15.75" customHeight="1" x14ac:dyDescent="0.2">
      <c r="A82" s="55">
        <v>1</v>
      </c>
      <c r="B82" s="56" t="s">
        <v>73</v>
      </c>
      <c r="C82" s="56" t="s">
        <v>73</v>
      </c>
      <c r="D82" s="56" t="s">
        <v>72</v>
      </c>
      <c r="E82" s="56" t="s">
        <v>209</v>
      </c>
      <c r="F82" s="58">
        <v>55602</v>
      </c>
      <c r="G82" s="74" t="s">
        <v>280</v>
      </c>
      <c r="H82" s="66">
        <v>1000</v>
      </c>
      <c r="I82"/>
    </row>
    <row r="83" spans="1:10" ht="15.75" customHeight="1" x14ac:dyDescent="0.2">
      <c r="A83" s="55">
        <v>1</v>
      </c>
      <c r="B83" s="56" t="s">
        <v>73</v>
      </c>
      <c r="C83" s="56" t="s">
        <v>73</v>
      </c>
      <c r="D83" s="56" t="s">
        <v>72</v>
      </c>
      <c r="E83" s="56" t="s">
        <v>209</v>
      </c>
      <c r="F83" s="58">
        <v>55603</v>
      </c>
      <c r="G83" s="43" t="s">
        <v>168</v>
      </c>
      <c r="H83" s="66">
        <v>500</v>
      </c>
      <c r="I83"/>
    </row>
    <row r="84" spans="1:10" ht="15.75" customHeight="1" x14ac:dyDescent="0.2">
      <c r="A84" s="55">
        <v>1</v>
      </c>
      <c r="B84" s="56" t="s">
        <v>73</v>
      </c>
      <c r="C84" s="56" t="s">
        <v>73</v>
      </c>
      <c r="D84" s="56" t="s">
        <v>72</v>
      </c>
      <c r="E84" s="56" t="s">
        <v>209</v>
      </c>
      <c r="F84" s="41">
        <v>55703</v>
      </c>
      <c r="G84" s="79" t="s">
        <v>283</v>
      </c>
      <c r="H84" s="66">
        <v>300</v>
      </c>
      <c r="I84"/>
    </row>
    <row r="85" spans="1:10" ht="15.75" customHeight="1" x14ac:dyDescent="0.2">
      <c r="A85" s="55">
        <v>1</v>
      </c>
      <c r="B85" s="56" t="s">
        <v>73</v>
      </c>
      <c r="C85" s="56" t="s">
        <v>73</v>
      </c>
      <c r="D85" s="56" t="s">
        <v>72</v>
      </c>
      <c r="E85" s="56" t="s">
        <v>209</v>
      </c>
      <c r="F85" s="41">
        <v>56303</v>
      </c>
      <c r="G85" s="79" t="s">
        <v>279</v>
      </c>
      <c r="H85" s="66">
        <v>11100</v>
      </c>
      <c r="I85"/>
    </row>
    <row r="86" spans="1:10" ht="15.75" customHeight="1" x14ac:dyDescent="0.2">
      <c r="A86" s="55">
        <v>1</v>
      </c>
      <c r="B86" s="56" t="s">
        <v>73</v>
      </c>
      <c r="C86" s="56" t="s">
        <v>73</v>
      </c>
      <c r="D86" s="56" t="s">
        <v>72</v>
      </c>
      <c r="E86" s="56" t="s">
        <v>209</v>
      </c>
      <c r="F86" s="41">
        <v>56304</v>
      </c>
      <c r="G86" s="79" t="s">
        <v>274</v>
      </c>
      <c r="H86" s="66">
        <v>3348.35</v>
      </c>
      <c r="I86"/>
    </row>
    <row r="87" spans="1:10" ht="15.75" customHeight="1" x14ac:dyDescent="0.2">
      <c r="A87" s="55">
        <v>1</v>
      </c>
      <c r="B87" s="56" t="s">
        <v>73</v>
      </c>
      <c r="C87" s="56" t="s">
        <v>73</v>
      </c>
      <c r="D87" s="56" t="s">
        <v>72</v>
      </c>
      <c r="E87" s="56" t="s">
        <v>209</v>
      </c>
      <c r="F87" s="58">
        <v>56305</v>
      </c>
      <c r="G87" s="74" t="s">
        <v>290</v>
      </c>
      <c r="H87" s="66"/>
      <c r="I87"/>
    </row>
    <row r="88" spans="1:10" ht="15.75" customHeight="1" x14ac:dyDescent="0.2">
      <c r="A88" s="55">
        <v>1</v>
      </c>
      <c r="B88" s="56" t="s">
        <v>73</v>
      </c>
      <c r="C88" s="56" t="s">
        <v>73</v>
      </c>
      <c r="D88" s="56" t="s">
        <v>72</v>
      </c>
      <c r="E88" s="56" t="s">
        <v>209</v>
      </c>
      <c r="F88" s="58">
        <v>61101</v>
      </c>
      <c r="G88" s="74" t="s">
        <v>198</v>
      </c>
      <c r="H88" s="66">
        <v>2823</v>
      </c>
      <c r="I88"/>
    </row>
    <row r="89" spans="1:10" ht="15.75" customHeight="1" x14ac:dyDescent="0.2">
      <c r="A89" s="55">
        <v>1</v>
      </c>
      <c r="B89" s="56" t="s">
        <v>73</v>
      </c>
      <c r="C89" s="56" t="s">
        <v>73</v>
      </c>
      <c r="D89" s="56" t="s">
        <v>72</v>
      </c>
      <c r="E89" s="56" t="s">
        <v>209</v>
      </c>
      <c r="F89" s="41">
        <v>61102</v>
      </c>
      <c r="G89" s="42" t="s">
        <v>189</v>
      </c>
      <c r="H89" s="66">
        <v>2000</v>
      </c>
      <c r="I89"/>
    </row>
    <row r="90" spans="1:10" ht="15.75" customHeight="1" x14ac:dyDescent="0.2">
      <c r="A90" s="55">
        <v>1</v>
      </c>
      <c r="B90" s="56" t="s">
        <v>73</v>
      </c>
      <c r="C90" s="56" t="s">
        <v>73</v>
      </c>
      <c r="D90" s="56" t="s">
        <v>72</v>
      </c>
      <c r="E90" s="56" t="s">
        <v>209</v>
      </c>
      <c r="F90" s="58">
        <v>61104</v>
      </c>
      <c r="G90" s="43" t="s">
        <v>180</v>
      </c>
      <c r="H90" s="66">
        <v>3000</v>
      </c>
      <c r="I90"/>
    </row>
    <row r="91" spans="1:10" ht="15.75" customHeight="1" x14ac:dyDescent="0.2">
      <c r="A91" s="55">
        <v>1</v>
      </c>
      <c r="B91" s="56" t="s">
        <v>73</v>
      </c>
      <c r="C91" s="56" t="s">
        <v>73</v>
      </c>
      <c r="D91" s="56" t="s">
        <v>72</v>
      </c>
      <c r="E91" s="56" t="s">
        <v>209</v>
      </c>
      <c r="F91" s="58">
        <v>61105</v>
      </c>
      <c r="G91" s="74" t="s">
        <v>285</v>
      </c>
      <c r="H91" s="66">
        <v>500</v>
      </c>
      <c r="I91"/>
    </row>
    <row r="92" spans="1:10" ht="15.75" customHeight="1" x14ac:dyDescent="0.2">
      <c r="A92" s="55">
        <v>1</v>
      </c>
      <c r="B92" s="56" t="s">
        <v>73</v>
      </c>
      <c r="C92" s="56" t="s">
        <v>73</v>
      </c>
      <c r="D92" s="56" t="s">
        <v>72</v>
      </c>
      <c r="E92" s="56" t="s">
        <v>209</v>
      </c>
      <c r="F92" s="58">
        <v>61108</v>
      </c>
      <c r="G92" s="43" t="s">
        <v>203</v>
      </c>
      <c r="H92" s="66">
        <v>500</v>
      </c>
      <c r="I92"/>
    </row>
    <row r="93" spans="1:10" ht="15.75" customHeight="1" thickBot="1" x14ac:dyDescent="0.25">
      <c r="A93" s="116">
        <v>1</v>
      </c>
      <c r="B93" s="119" t="s">
        <v>73</v>
      </c>
      <c r="C93" s="119" t="s">
        <v>73</v>
      </c>
      <c r="D93" s="119" t="s">
        <v>72</v>
      </c>
      <c r="E93" s="119" t="s">
        <v>209</v>
      </c>
      <c r="F93" s="117">
        <v>61201</v>
      </c>
      <c r="G93" s="81" t="s">
        <v>321</v>
      </c>
      <c r="H93" s="118">
        <v>1</v>
      </c>
      <c r="I93"/>
      <c r="J93" s="342"/>
    </row>
    <row r="94" spans="1:10" ht="16.5" customHeight="1" thickBot="1" x14ac:dyDescent="0.3">
      <c r="A94" s="48"/>
      <c r="B94" s="49"/>
      <c r="C94" s="49"/>
      <c r="D94" s="49"/>
      <c r="E94" s="49"/>
      <c r="F94" s="50"/>
      <c r="G94" s="64" t="s">
        <v>27</v>
      </c>
      <c r="H94" s="69">
        <f>SUM(H11:H93)</f>
        <v>553787.42000000004</v>
      </c>
      <c r="I94"/>
      <c r="J94" s="123"/>
    </row>
    <row r="95" spans="1:10" x14ac:dyDescent="0.3">
      <c r="A95" s="9"/>
      <c r="B95" s="9"/>
      <c r="C95" s="10"/>
      <c r="D95" s="4"/>
      <c r="E95" s="4"/>
      <c r="F95" s="4"/>
      <c r="H95" s="34"/>
      <c r="I95"/>
    </row>
    <row r="96" spans="1:10" x14ac:dyDescent="0.3">
      <c r="A96" s="9"/>
      <c r="B96" s="9"/>
      <c r="C96" s="10"/>
      <c r="D96" s="4"/>
      <c r="E96" s="4"/>
      <c r="F96" s="4"/>
      <c r="H96" s="97"/>
      <c r="I96"/>
    </row>
    <row r="97" spans="1:9" x14ac:dyDescent="0.3">
      <c r="A97" s="9"/>
      <c r="B97" s="9"/>
      <c r="C97" s="10"/>
      <c r="D97" s="4"/>
      <c r="E97" s="4"/>
      <c r="F97" s="4"/>
      <c r="H97" s="98"/>
      <c r="I97"/>
    </row>
    <row r="98" spans="1:9" x14ac:dyDescent="0.3">
      <c r="A98" s="9"/>
      <c r="B98" s="9"/>
      <c r="C98" s="10"/>
      <c r="D98" s="4"/>
      <c r="E98" s="4"/>
      <c r="F98" s="4"/>
      <c r="H98" s="97"/>
      <c r="I98"/>
    </row>
    <row r="99" spans="1:9" x14ac:dyDescent="0.3">
      <c r="A99" s="9"/>
      <c r="B99" s="9"/>
      <c r="C99" s="10"/>
      <c r="D99" s="4"/>
      <c r="E99" s="4"/>
      <c r="F99" s="4"/>
      <c r="H99" s="34"/>
      <c r="I99"/>
    </row>
    <row r="100" spans="1:9" x14ac:dyDescent="0.3">
      <c r="A100" s="9"/>
      <c r="B100" s="9"/>
      <c r="C100" s="10"/>
      <c r="D100" s="4"/>
      <c r="E100" s="4"/>
      <c r="F100" s="4"/>
      <c r="H100" s="34"/>
      <c r="I100"/>
    </row>
    <row r="101" spans="1:9" x14ac:dyDescent="0.3">
      <c r="A101" s="9"/>
      <c r="B101" s="9"/>
      <c r="C101" s="10"/>
      <c r="D101" s="4"/>
      <c r="E101" s="4"/>
      <c r="F101" s="4"/>
      <c r="H101" s="34"/>
      <c r="I101"/>
    </row>
    <row r="102" spans="1:9" ht="15.75" thickBot="1" x14ac:dyDescent="0.35">
      <c r="A102" s="9"/>
      <c r="B102" s="9"/>
      <c r="C102" s="10"/>
      <c r="D102" s="4"/>
      <c r="E102" s="4"/>
      <c r="F102" s="4"/>
      <c r="G102" s="109"/>
      <c r="H102" s="110"/>
      <c r="I102"/>
    </row>
    <row r="103" spans="1:9" ht="15.75" thickBot="1" x14ac:dyDescent="0.35">
      <c r="A103" s="9"/>
      <c r="B103" s="9"/>
      <c r="C103" s="10"/>
      <c r="D103" s="4"/>
      <c r="E103" s="4"/>
      <c r="F103" s="4"/>
      <c r="G103" s="2" t="s">
        <v>298</v>
      </c>
      <c r="H103" s="57">
        <v>553787.42000000004</v>
      </c>
      <c r="I103"/>
    </row>
    <row r="104" spans="1:9" x14ac:dyDescent="0.3">
      <c r="A104" s="9"/>
      <c r="B104" s="9"/>
      <c r="C104" s="10"/>
      <c r="D104" s="4"/>
      <c r="E104" s="4"/>
      <c r="F104" s="4"/>
      <c r="G104" s="2" t="s">
        <v>299</v>
      </c>
      <c r="H104" s="108">
        <f>SUM(H94)</f>
        <v>553787.42000000004</v>
      </c>
      <c r="I104"/>
    </row>
    <row r="105" spans="1:9" x14ac:dyDescent="0.3">
      <c r="A105" s="9"/>
      <c r="B105" s="9"/>
      <c r="C105" s="10"/>
      <c r="D105" s="4"/>
      <c r="E105" s="4"/>
      <c r="F105" s="4"/>
      <c r="G105" s="109" t="s">
        <v>300</v>
      </c>
      <c r="H105" s="110">
        <f>SUM(H103-H104)</f>
        <v>0</v>
      </c>
      <c r="I105"/>
    </row>
    <row r="106" spans="1:9" x14ac:dyDescent="0.3">
      <c r="A106" s="9"/>
      <c r="B106" s="9"/>
      <c r="C106" s="10"/>
      <c r="D106" s="4"/>
      <c r="E106" s="4"/>
      <c r="F106" s="4"/>
      <c r="H106" s="34"/>
      <c r="I106"/>
    </row>
    <row r="107" spans="1:9" x14ac:dyDescent="0.3">
      <c r="A107" s="9"/>
      <c r="B107" s="9"/>
      <c r="C107" s="10"/>
      <c r="D107" s="4"/>
      <c r="E107" s="4"/>
      <c r="F107" s="4"/>
      <c r="H107" s="34"/>
      <c r="I107"/>
    </row>
    <row r="108" spans="1:9" x14ac:dyDescent="0.3">
      <c r="A108" s="9"/>
      <c r="B108" s="9"/>
      <c r="C108" s="10"/>
      <c r="D108" s="4"/>
      <c r="E108" s="4"/>
      <c r="F108" s="4"/>
      <c r="H108" s="34"/>
      <c r="I108"/>
    </row>
    <row r="109" spans="1:9" x14ac:dyDescent="0.3">
      <c r="A109" s="9"/>
      <c r="B109" s="9"/>
      <c r="C109" s="10"/>
      <c r="D109" s="4"/>
      <c r="E109" s="4"/>
      <c r="F109" s="4"/>
      <c r="H109" s="34"/>
      <c r="I109"/>
    </row>
    <row r="110" spans="1:9" x14ac:dyDescent="0.3">
      <c r="A110" s="9"/>
      <c r="B110" s="9"/>
      <c r="C110" s="10"/>
      <c r="D110" s="4"/>
      <c r="E110" s="4"/>
      <c r="F110" s="4"/>
      <c r="H110" s="34"/>
      <c r="I110"/>
    </row>
    <row r="111" spans="1:9" x14ac:dyDescent="0.3">
      <c r="A111" s="9"/>
      <c r="B111" s="9"/>
      <c r="C111" s="10"/>
      <c r="D111" s="4"/>
      <c r="E111" s="4"/>
      <c r="F111" s="4"/>
      <c r="H111" s="34"/>
      <c r="I111"/>
    </row>
    <row r="112" spans="1:9" x14ac:dyDescent="0.3">
      <c r="A112" s="9"/>
      <c r="B112" s="9"/>
      <c r="C112" s="10"/>
      <c r="D112" s="4"/>
      <c r="E112" s="4"/>
      <c r="F112" s="4"/>
      <c r="H112" s="34"/>
      <c r="I112"/>
    </row>
    <row r="113" spans="1:9" x14ac:dyDescent="0.3">
      <c r="A113" s="9"/>
      <c r="B113" s="9"/>
      <c r="C113" s="10"/>
      <c r="D113" s="4"/>
      <c r="E113" s="4"/>
      <c r="F113" s="4"/>
      <c r="H113" s="34"/>
      <c r="I113"/>
    </row>
    <row r="114" spans="1:9" x14ac:dyDescent="0.3">
      <c r="A114" s="9"/>
      <c r="B114" s="9"/>
      <c r="C114" s="10"/>
      <c r="D114" s="4"/>
      <c r="E114" s="4"/>
      <c r="F114" s="4"/>
      <c r="H114" s="34"/>
      <c r="I114"/>
    </row>
    <row r="115" spans="1:9" x14ac:dyDescent="0.3">
      <c r="A115" s="9"/>
      <c r="B115" s="9"/>
      <c r="C115" s="10"/>
      <c r="D115" s="4"/>
      <c r="E115" s="4"/>
      <c r="F115" s="4"/>
      <c r="H115" s="34"/>
      <c r="I115"/>
    </row>
    <row r="116" spans="1:9" x14ac:dyDescent="0.3">
      <c r="A116" s="9"/>
      <c r="B116" s="9"/>
      <c r="C116" s="10"/>
      <c r="D116" s="4"/>
      <c r="E116" s="4"/>
      <c r="F116" s="4"/>
      <c r="H116" s="34"/>
      <c r="I116"/>
    </row>
    <row r="117" spans="1:9" x14ac:dyDescent="0.3">
      <c r="A117" s="9"/>
      <c r="B117" s="9"/>
      <c r="C117" s="10"/>
      <c r="D117" s="4"/>
      <c r="E117" s="4"/>
      <c r="F117" s="4"/>
      <c r="H117" s="34"/>
      <c r="I117"/>
    </row>
    <row r="118" spans="1:9" x14ac:dyDescent="0.3">
      <c r="A118" s="9"/>
      <c r="B118" s="9"/>
      <c r="C118" s="10"/>
      <c r="D118" s="4"/>
      <c r="E118" s="4"/>
      <c r="F118" s="4"/>
      <c r="H118" s="34"/>
      <c r="I118"/>
    </row>
    <row r="119" spans="1:9" x14ac:dyDescent="0.3">
      <c r="A119" s="9"/>
      <c r="B119" s="9"/>
      <c r="C119" s="10"/>
      <c r="D119" s="4"/>
      <c r="E119" s="4"/>
      <c r="F119" s="4"/>
      <c r="H119" s="34"/>
      <c r="I119"/>
    </row>
    <row r="120" spans="1:9" x14ac:dyDescent="0.3">
      <c r="A120" s="9"/>
      <c r="B120" s="9"/>
      <c r="C120" s="10"/>
      <c r="D120" s="4"/>
      <c r="E120" s="4"/>
      <c r="F120" s="4"/>
      <c r="H120" s="34"/>
      <c r="I120"/>
    </row>
    <row r="121" spans="1:9" x14ac:dyDescent="0.3">
      <c r="A121" s="9"/>
      <c r="B121" s="9"/>
      <c r="C121" s="10"/>
      <c r="D121" s="4"/>
      <c r="E121" s="4"/>
      <c r="F121" s="4"/>
      <c r="H121" s="34"/>
      <c r="I121"/>
    </row>
    <row r="122" spans="1:9" x14ac:dyDescent="0.3">
      <c r="A122" s="9"/>
      <c r="B122" s="9"/>
      <c r="C122" s="10"/>
      <c r="D122" s="4"/>
      <c r="E122" s="4"/>
      <c r="F122" s="4"/>
      <c r="H122" s="34"/>
      <c r="I122"/>
    </row>
    <row r="123" spans="1:9" x14ac:dyDescent="0.3">
      <c r="A123" s="9"/>
      <c r="B123" s="9"/>
      <c r="C123" s="10"/>
      <c r="D123" s="4"/>
      <c r="E123" s="4"/>
      <c r="F123" s="4"/>
      <c r="H123" s="34"/>
      <c r="I123"/>
    </row>
    <row r="124" spans="1:9" x14ac:dyDescent="0.3">
      <c r="A124" s="9"/>
      <c r="B124" s="9"/>
      <c r="C124" s="10"/>
      <c r="D124" s="4"/>
      <c r="E124" s="4"/>
      <c r="F124" s="4"/>
      <c r="H124" s="34"/>
      <c r="I124"/>
    </row>
    <row r="125" spans="1:9" x14ac:dyDescent="0.3">
      <c r="A125" s="9"/>
      <c r="B125" s="9"/>
      <c r="C125" s="10"/>
      <c r="D125" s="4"/>
      <c r="E125" s="4"/>
      <c r="F125" s="4"/>
      <c r="H125" s="34"/>
      <c r="I125"/>
    </row>
    <row r="126" spans="1:9" x14ac:dyDescent="0.3">
      <c r="A126" s="9"/>
      <c r="B126" s="9"/>
      <c r="C126" s="10"/>
      <c r="D126" s="4"/>
      <c r="E126" s="4"/>
      <c r="F126" s="4"/>
      <c r="H126" s="34"/>
      <c r="I126"/>
    </row>
    <row r="127" spans="1:9" x14ac:dyDescent="0.3">
      <c r="A127" s="9"/>
      <c r="B127" s="9"/>
      <c r="C127" s="10"/>
      <c r="D127" s="4"/>
      <c r="E127" s="4"/>
      <c r="F127" s="4"/>
      <c r="H127" s="34"/>
      <c r="I127"/>
    </row>
    <row r="128" spans="1:9" x14ac:dyDescent="0.3">
      <c r="A128" s="9"/>
      <c r="B128" s="9"/>
      <c r="C128" s="10"/>
      <c r="D128" s="4"/>
      <c r="E128" s="4"/>
      <c r="F128" s="4"/>
      <c r="H128" s="34"/>
      <c r="I128"/>
    </row>
    <row r="129" spans="1:9" x14ac:dyDescent="0.3">
      <c r="A129" s="9"/>
      <c r="B129" s="9"/>
      <c r="C129" s="10"/>
      <c r="D129" s="4"/>
      <c r="E129" s="4"/>
      <c r="F129" s="4"/>
      <c r="H129" s="34"/>
      <c r="I129"/>
    </row>
    <row r="130" spans="1:9" x14ac:dyDescent="0.3">
      <c r="A130" s="9"/>
      <c r="B130" s="9"/>
      <c r="C130" s="10"/>
      <c r="D130" s="4"/>
      <c r="E130" s="4"/>
      <c r="F130" s="4"/>
      <c r="H130" s="34"/>
      <c r="I130"/>
    </row>
    <row r="131" spans="1:9" x14ac:dyDescent="0.3">
      <c r="A131" s="9"/>
      <c r="B131" s="9"/>
      <c r="C131" s="10"/>
      <c r="D131" s="4"/>
      <c r="E131" s="4"/>
      <c r="F131" s="4"/>
      <c r="H131" s="34"/>
      <c r="I131"/>
    </row>
    <row r="132" spans="1:9" x14ac:dyDescent="0.3">
      <c r="A132" s="9"/>
      <c r="B132" s="9"/>
      <c r="C132" s="10"/>
      <c r="D132" s="4"/>
      <c r="E132" s="4"/>
      <c r="F132" s="4"/>
      <c r="H132" s="34"/>
      <c r="I132"/>
    </row>
    <row r="133" spans="1:9" x14ac:dyDescent="0.3">
      <c r="A133" s="512"/>
      <c r="B133" s="512"/>
      <c r="C133" s="512"/>
      <c r="D133" s="512"/>
      <c r="E133" s="512"/>
      <c r="F133" s="512"/>
      <c r="I133"/>
    </row>
    <row r="134" spans="1:9" ht="19.5" customHeight="1" x14ac:dyDescent="0.35">
      <c r="A134" s="513" t="s">
        <v>41</v>
      </c>
      <c r="B134" s="513"/>
      <c r="C134" s="513"/>
      <c r="D134" s="513"/>
      <c r="E134" s="513"/>
      <c r="F134" s="513"/>
      <c r="I134"/>
    </row>
    <row r="135" spans="1:9" x14ac:dyDescent="0.3">
      <c r="A135" s="430" t="s">
        <v>1</v>
      </c>
      <c r="B135" s="430"/>
      <c r="C135" s="430"/>
      <c r="D135" s="430"/>
      <c r="E135" s="430"/>
      <c r="F135" s="430"/>
      <c r="G135" s="430"/>
      <c r="I135"/>
    </row>
    <row r="136" spans="1:9" x14ac:dyDescent="0.3">
      <c r="A136" s="430" t="s">
        <v>2</v>
      </c>
      <c r="B136" s="430"/>
      <c r="C136" s="430"/>
      <c r="D136" s="430"/>
      <c r="E136" s="430"/>
      <c r="F136" s="430"/>
      <c r="G136" s="430"/>
      <c r="I136"/>
    </row>
    <row r="137" spans="1:9" x14ac:dyDescent="0.3">
      <c r="A137" s="430" t="s">
        <v>3</v>
      </c>
      <c r="B137" s="430"/>
      <c r="C137" s="430"/>
      <c r="D137" s="430"/>
      <c r="E137" s="430"/>
      <c r="F137" s="430"/>
      <c r="G137" s="430"/>
      <c r="I137"/>
    </row>
    <row r="138" spans="1:9" x14ac:dyDescent="0.3">
      <c r="A138" s="430"/>
      <c r="B138" s="430"/>
      <c r="C138" s="430"/>
      <c r="D138" s="430"/>
      <c r="E138" s="430"/>
      <c r="F138" s="430"/>
      <c r="G138" s="430"/>
      <c r="I138"/>
    </row>
    <row r="139" spans="1:9" x14ac:dyDescent="0.3">
      <c r="A139" s="430"/>
      <c r="B139" s="430"/>
      <c r="C139" s="430"/>
      <c r="D139" s="430"/>
      <c r="E139" s="430"/>
      <c r="F139" s="430"/>
      <c r="G139" s="430"/>
      <c r="I139"/>
    </row>
    <row r="140" spans="1:9" ht="18" x14ac:dyDescent="0.35">
      <c r="A140" s="3" t="s">
        <v>28</v>
      </c>
      <c r="B140" s="24"/>
      <c r="C140" s="24"/>
      <c r="D140" s="4"/>
      <c r="E140" s="4"/>
      <c r="F140" s="4"/>
      <c r="I140"/>
    </row>
    <row r="141" spans="1:9" ht="18" x14ac:dyDescent="0.35">
      <c r="A141" s="3"/>
      <c r="B141" s="24"/>
      <c r="C141" s="24"/>
      <c r="D141" s="4"/>
      <c r="E141" s="4"/>
      <c r="F141" s="4"/>
      <c r="I141"/>
    </row>
    <row r="142" spans="1:9" x14ac:dyDescent="0.3">
      <c r="A142" s="25" t="s">
        <v>30</v>
      </c>
      <c r="B142" s="22"/>
      <c r="C142" s="22"/>
      <c r="D142" s="4"/>
      <c r="E142" s="4"/>
      <c r="F142" s="4"/>
      <c r="G142"/>
      <c r="H142"/>
      <c r="I142"/>
    </row>
    <row r="143" spans="1:9" x14ac:dyDescent="0.3">
      <c r="A143" s="25" t="s">
        <v>31</v>
      </c>
      <c r="B143" s="9"/>
      <c r="C143" s="10"/>
      <c r="D143" s="4"/>
      <c r="E143" s="4"/>
      <c r="F143" s="4"/>
      <c r="G143"/>
      <c r="H143"/>
      <c r="I143"/>
    </row>
    <row r="144" spans="1:9" x14ac:dyDescent="0.3">
      <c r="A144" s="25" t="s">
        <v>32</v>
      </c>
      <c r="B144" s="9"/>
      <c r="C144" s="10"/>
      <c r="D144" s="4"/>
      <c r="E144" s="4"/>
      <c r="F144" s="4"/>
      <c r="G144"/>
      <c r="H144"/>
      <c r="I144"/>
    </row>
    <row r="145" spans="1:9" x14ac:dyDescent="0.3">
      <c r="A145" s="25" t="s">
        <v>39</v>
      </c>
      <c r="B145" s="9"/>
      <c r="C145" s="10"/>
      <c r="D145" s="4"/>
      <c r="E145" s="4"/>
      <c r="F145" s="4"/>
      <c r="G145"/>
      <c r="H145"/>
      <c r="I145"/>
    </row>
    <row r="146" spans="1:9" x14ac:dyDescent="0.3">
      <c r="A146" s="25" t="s">
        <v>33</v>
      </c>
      <c r="B146" s="9"/>
      <c r="C146" s="10"/>
      <c r="D146" s="4"/>
      <c r="E146" s="4"/>
      <c r="F146" s="4"/>
      <c r="G146"/>
      <c r="H146"/>
      <c r="I146"/>
    </row>
    <row r="147" spans="1:9" x14ac:dyDescent="0.3">
      <c r="A147" s="25" t="s">
        <v>34</v>
      </c>
      <c r="B147" s="9"/>
      <c r="C147" s="10"/>
      <c r="D147" s="4"/>
      <c r="E147" s="4"/>
      <c r="F147" s="4"/>
      <c r="G147"/>
      <c r="H147"/>
      <c r="I147"/>
    </row>
    <row r="148" spans="1:9" x14ac:dyDescent="0.3">
      <c r="A148" s="25" t="s">
        <v>40</v>
      </c>
      <c r="B148" s="9"/>
      <c r="C148" s="10"/>
      <c r="D148" s="4"/>
      <c r="E148" s="4"/>
      <c r="F148" s="4"/>
      <c r="G148"/>
      <c r="H148"/>
      <c r="I148"/>
    </row>
    <row r="149" spans="1:9" x14ac:dyDescent="0.3">
      <c r="A149" s="26" t="s">
        <v>37</v>
      </c>
      <c r="B149" s="9"/>
      <c r="C149" s="10"/>
      <c r="D149" s="4"/>
      <c r="E149" s="4"/>
      <c r="F149" s="4"/>
      <c r="G149"/>
      <c r="H149"/>
      <c r="I149"/>
    </row>
    <row r="150" spans="1:9" x14ac:dyDescent="0.3">
      <c r="A150" s="26" t="s">
        <v>35</v>
      </c>
      <c r="B150" s="9"/>
      <c r="C150" s="10"/>
      <c r="D150" s="4"/>
      <c r="E150" s="4"/>
      <c r="F150" s="4"/>
      <c r="G150"/>
      <c r="H150"/>
      <c r="I150"/>
    </row>
    <row r="151" spans="1:9" x14ac:dyDescent="0.3">
      <c r="A151" s="23" t="s">
        <v>36</v>
      </c>
      <c r="B151" s="9"/>
      <c r="C151" s="10"/>
      <c r="D151" s="4"/>
      <c r="E151" s="4"/>
      <c r="F151" s="4"/>
      <c r="G151"/>
      <c r="H151"/>
      <c r="I151"/>
    </row>
    <row r="152" spans="1:9" x14ac:dyDescent="0.3">
      <c r="A152" s="9"/>
      <c r="B152" s="9"/>
      <c r="C152" s="10"/>
      <c r="D152" s="4"/>
      <c r="E152" s="4"/>
      <c r="F152" s="4"/>
      <c r="G152"/>
      <c r="H152"/>
      <c r="I152"/>
    </row>
  </sheetData>
  <sheetProtection formatCells="0" formatColumns="0" autoFilter="0" pivotTables="0"/>
  <protectedRanges>
    <protectedRange sqref="H11:H225" name="Rango1"/>
  </protectedRanges>
  <autoFilter ref="A10:H92"/>
  <mergeCells count="15">
    <mergeCell ref="A138:G138"/>
    <mergeCell ref="A139:G139"/>
    <mergeCell ref="A134:F134"/>
    <mergeCell ref="A6:H6"/>
    <mergeCell ref="A135:G135"/>
    <mergeCell ref="A136:G136"/>
    <mergeCell ref="A137:G137"/>
    <mergeCell ref="A9:E9"/>
    <mergeCell ref="A5:H5"/>
    <mergeCell ref="A7:H7"/>
    <mergeCell ref="A133:F133"/>
    <mergeCell ref="A1:H1"/>
    <mergeCell ref="A2:H2"/>
    <mergeCell ref="A3:H3"/>
    <mergeCell ref="A4:H4"/>
  </mergeCells>
  <phoneticPr fontId="8" type="noConversion"/>
  <pageMargins left="1.1200000000000001" right="0.39" top="0.23" bottom="0.2" header="0" footer="0"/>
  <pageSetup scale="75" orientation="portrait" horizontalDpi="4294967293" r:id="rId1"/>
  <headerFooter alignWithMargins="0">
    <oddFooter xml:space="preserve">&amp;C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view="pageLayout" zoomScaleNormal="80" workbookViewId="0">
      <selection activeCell="A9" sqref="A9:H9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516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72</v>
      </c>
      <c r="E12" s="70" t="s">
        <v>209</v>
      </c>
      <c r="F12" s="72" t="s">
        <v>507</v>
      </c>
      <c r="G12" s="105" t="s">
        <v>508</v>
      </c>
      <c r="H12" s="32">
        <v>3400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3400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376"/>
      <c r="C37" s="10"/>
      <c r="D37" s="4"/>
      <c r="E37" s="4"/>
      <c r="F37" s="4"/>
      <c r="G37" s="2"/>
      <c r="H37" s="8"/>
    </row>
    <row r="38" spans="1:8" ht="18" x14ac:dyDescent="0.35">
      <c r="A38" s="3"/>
      <c r="B38" s="376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27:F27"/>
    <mergeCell ref="G27:H27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5:F25"/>
    <mergeCell ref="G25:H25"/>
    <mergeCell ref="A35:G35"/>
    <mergeCell ref="A29:F29"/>
    <mergeCell ref="G29:H29"/>
    <mergeCell ref="A31:F31"/>
    <mergeCell ref="G31:H31"/>
    <mergeCell ref="A33:F33"/>
    <mergeCell ref="A34:G34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8"/>
  <sheetViews>
    <sheetView tabSelected="1" view="pageLayout" zoomScaleNormal="80" workbookViewId="0">
      <selection activeCell="M12" sqref="M12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254"/>
      <c r="B1" s="255"/>
      <c r="C1" s="256"/>
      <c r="D1" s="256"/>
      <c r="E1" s="256"/>
      <c r="F1" s="256"/>
      <c r="G1" s="256"/>
      <c r="H1" s="257"/>
    </row>
    <row r="2" spans="1:8" ht="17.25" customHeight="1" x14ac:dyDescent="0.3">
      <c r="A2" s="615" t="s">
        <v>297</v>
      </c>
      <c r="B2" s="616"/>
      <c r="C2" s="616"/>
      <c r="D2" s="616"/>
      <c r="E2" s="616"/>
      <c r="F2" s="616"/>
      <c r="G2" s="616"/>
      <c r="H2" s="616"/>
    </row>
    <row r="3" spans="1:8" ht="15.75" customHeight="1" x14ac:dyDescent="0.3">
      <c r="A3" s="615" t="s">
        <v>296</v>
      </c>
      <c r="B3" s="616"/>
      <c r="C3" s="616"/>
      <c r="D3" s="616"/>
      <c r="E3" s="616"/>
      <c r="F3" s="616"/>
      <c r="G3" s="616"/>
      <c r="H3" s="616"/>
    </row>
    <row r="4" spans="1:8" ht="15.75" customHeight="1" x14ac:dyDescent="0.3">
      <c r="A4" s="615" t="s">
        <v>5</v>
      </c>
      <c r="B4" s="616"/>
      <c r="C4" s="616"/>
      <c r="D4" s="616"/>
      <c r="E4" s="616"/>
      <c r="F4" s="616"/>
      <c r="G4" s="616"/>
      <c r="H4" s="616"/>
    </row>
    <row r="5" spans="1:8" ht="16.5" customHeight="1" x14ac:dyDescent="0.3">
      <c r="A5" s="615" t="s">
        <v>416</v>
      </c>
      <c r="B5" s="616"/>
      <c r="C5" s="616"/>
      <c r="D5" s="616"/>
      <c r="E5" s="616"/>
      <c r="F5" s="616"/>
      <c r="G5" s="616"/>
      <c r="H5" s="616"/>
    </row>
    <row r="6" spans="1:8" ht="16.5" customHeight="1" x14ac:dyDescent="0.3">
      <c r="A6" s="615" t="s">
        <v>6</v>
      </c>
      <c r="B6" s="616"/>
      <c r="C6" s="616"/>
      <c r="D6" s="616"/>
      <c r="E6" s="616"/>
      <c r="F6" s="616"/>
      <c r="G6" s="616"/>
      <c r="H6" s="616"/>
    </row>
    <row r="7" spans="1:8" ht="15" x14ac:dyDescent="0.3">
      <c r="A7" s="254"/>
      <c r="B7" s="255"/>
      <c r="C7" s="255"/>
      <c r="D7" s="255"/>
      <c r="E7" s="255"/>
      <c r="F7" s="255"/>
      <c r="G7" s="254"/>
      <c r="H7" s="258"/>
    </row>
    <row r="8" spans="1:8" ht="18.75" x14ac:dyDescent="0.3">
      <c r="A8" s="617" t="s">
        <v>44</v>
      </c>
      <c r="B8" s="617"/>
      <c r="C8" s="617"/>
      <c r="D8" s="617"/>
      <c r="E8" s="617"/>
      <c r="F8" s="617"/>
      <c r="G8" s="617"/>
      <c r="H8" s="617"/>
    </row>
    <row r="9" spans="1:8" ht="61.5" customHeight="1" thickBot="1" x14ac:dyDescent="0.35">
      <c r="A9" s="618" t="s">
        <v>515</v>
      </c>
      <c r="B9" s="618"/>
      <c r="C9" s="618"/>
      <c r="D9" s="618"/>
      <c r="E9" s="618"/>
      <c r="F9" s="618"/>
      <c r="G9" s="618"/>
      <c r="H9" s="618"/>
    </row>
    <row r="10" spans="1:8" ht="18.75" thickBot="1" x14ac:dyDescent="0.35">
      <c r="A10" s="619" t="s">
        <v>0</v>
      </c>
      <c r="B10" s="620"/>
      <c r="C10" s="620"/>
      <c r="D10" s="620"/>
      <c r="E10" s="621"/>
      <c r="F10" s="622" t="s">
        <v>25</v>
      </c>
      <c r="G10" s="247"/>
      <c r="H10" s="248"/>
    </row>
    <row r="11" spans="1:8" ht="106.5" customHeight="1" thickBot="1" x14ac:dyDescent="0.25">
      <c r="A11" s="249" t="s">
        <v>21</v>
      </c>
      <c r="B11" s="250" t="s">
        <v>22</v>
      </c>
      <c r="C11" s="250" t="s">
        <v>23</v>
      </c>
      <c r="D11" s="250" t="s">
        <v>29</v>
      </c>
      <c r="E11" s="251" t="s">
        <v>24</v>
      </c>
      <c r="F11" s="623"/>
      <c r="G11" s="252" t="s">
        <v>26</v>
      </c>
      <c r="H11" s="253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70" t="s">
        <v>72</v>
      </c>
      <c r="E12" s="70" t="s">
        <v>209</v>
      </c>
      <c r="F12" s="72" t="s">
        <v>514</v>
      </c>
      <c r="G12" s="105" t="s">
        <v>513</v>
      </c>
      <c r="H12" s="32">
        <v>20000</v>
      </c>
    </row>
    <row r="13" spans="1:8" x14ac:dyDescent="0.2">
      <c r="A13" s="55"/>
      <c r="B13" s="70"/>
      <c r="C13" s="56"/>
      <c r="D13" s="56"/>
      <c r="E13" s="56"/>
      <c r="F13" s="41"/>
      <c r="G13" s="105"/>
      <c r="H13" s="33"/>
    </row>
    <row r="14" spans="1:8" x14ac:dyDescent="0.2">
      <c r="A14" s="55"/>
      <c r="B14" s="70"/>
      <c r="C14" s="56"/>
      <c r="D14" s="56"/>
      <c r="E14" s="56"/>
      <c r="F14" s="41"/>
      <c r="G14" s="106"/>
      <c r="H14" s="33"/>
    </row>
    <row r="15" spans="1:8" x14ac:dyDescent="0.2">
      <c r="A15" s="55"/>
      <c r="B15" s="70"/>
      <c r="C15" s="70"/>
      <c r="D15" s="70"/>
      <c r="E15" s="70"/>
      <c r="F15" s="72"/>
      <c r="G15" s="105"/>
      <c r="H15" s="115"/>
    </row>
    <row r="16" spans="1:8" x14ac:dyDescent="0.2">
      <c r="A16" s="55"/>
      <c r="B16" s="70"/>
      <c r="C16" s="70"/>
      <c r="D16" s="70"/>
      <c r="E16" s="70"/>
      <c r="F16" s="41"/>
      <c r="G16" s="106"/>
      <c r="H16" s="33"/>
    </row>
    <row r="17" spans="1:8" x14ac:dyDescent="0.2">
      <c r="A17" s="55"/>
      <c r="B17" s="70"/>
      <c r="C17" s="70"/>
      <c r="D17" s="70"/>
      <c r="E17" s="70"/>
      <c r="F17" s="41"/>
      <c r="G17" s="105"/>
      <c r="H17" s="33"/>
    </row>
    <row r="18" spans="1:8" x14ac:dyDescent="0.2">
      <c r="A18" s="55"/>
      <c r="B18" s="70"/>
      <c r="C18" s="70"/>
      <c r="D18" s="70"/>
      <c r="E18" s="70"/>
      <c r="F18" s="41"/>
      <c r="G18" s="106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ht="15" x14ac:dyDescent="0.2">
      <c r="A21" s="16"/>
      <c r="B21" s="17"/>
      <c r="C21" s="17"/>
      <c r="D21" s="17"/>
      <c r="E21" s="18"/>
      <c r="F21" s="35"/>
      <c r="G21" s="36"/>
      <c r="H21" s="19"/>
    </row>
    <row r="22" spans="1:8" ht="15.75" thickBot="1" x14ac:dyDescent="0.25">
      <c r="A22" s="259"/>
      <c r="B22" s="260"/>
      <c r="C22" s="260"/>
      <c r="D22" s="260"/>
      <c r="E22" s="260"/>
      <c r="F22" s="261"/>
      <c r="G22" s="262" t="s">
        <v>27</v>
      </c>
      <c r="H22" s="263">
        <f>SUM(H12:H21)</f>
        <v>20000</v>
      </c>
    </row>
    <row r="23" spans="1:8" ht="15" x14ac:dyDescent="0.3">
      <c r="A23" s="9"/>
      <c r="B23" s="9"/>
      <c r="C23" s="10"/>
      <c r="D23" s="4"/>
      <c r="E23" s="4"/>
      <c r="F23" s="4"/>
      <c r="G23" s="2"/>
      <c r="H23" s="8"/>
    </row>
    <row r="24" spans="1:8" ht="15.75" thickBot="1" x14ac:dyDescent="0.35">
      <c r="A24" s="9"/>
      <c r="B24" s="9"/>
      <c r="C24" s="10"/>
      <c r="D24" s="4"/>
      <c r="E24" s="4"/>
      <c r="F24" s="4"/>
      <c r="G24" s="2"/>
      <c r="H24" s="8"/>
    </row>
    <row r="25" spans="1:8" ht="15" x14ac:dyDescent="0.3">
      <c r="A25" s="601" t="s">
        <v>324</v>
      </c>
      <c r="B25" s="602"/>
      <c r="C25" s="602"/>
      <c r="D25" s="602"/>
      <c r="E25" s="602"/>
      <c r="F25" s="602"/>
      <c r="G25" s="603" t="s">
        <v>325</v>
      </c>
      <c r="H25" s="604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x14ac:dyDescent="0.3">
      <c r="A27" s="595" t="s">
        <v>206</v>
      </c>
      <c r="B27" s="600"/>
      <c r="C27" s="600"/>
      <c r="D27" s="600"/>
      <c r="E27" s="600"/>
      <c r="F27" s="596"/>
      <c r="G27" s="595" t="s">
        <v>110</v>
      </c>
      <c r="H27" s="596"/>
    </row>
    <row r="28" spans="1:8" ht="15" x14ac:dyDescent="0.3">
      <c r="A28" s="28"/>
      <c r="B28" s="29"/>
      <c r="C28" s="29"/>
      <c r="D28" s="29"/>
      <c r="E28" s="29"/>
      <c r="F28" s="29"/>
      <c r="G28" s="28"/>
      <c r="H28" s="30"/>
    </row>
    <row r="29" spans="1:8" ht="14.25" customHeight="1" x14ac:dyDescent="0.3">
      <c r="A29" s="592" t="s">
        <v>338</v>
      </c>
      <c r="B29" s="593"/>
      <c r="C29" s="593"/>
      <c r="D29" s="593"/>
      <c r="E29" s="593"/>
      <c r="F29" s="594"/>
      <c r="G29" s="595" t="s">
        <v>326</v>
      </c>
      <c r="H29" s="596"/>
    </row>
    <row r="30" spans="1:8" ht="9.75" customHeight="1" x14ac:dyDescent="0.3">
      <c r="A30" s="31"/>
      <c r="B30" s="27"/>
      <c r="C30" s="27"/>
      <c r="D30" s="27"/>
      <c r="E30" s="27"/>
      <c r="F30" s="27"/>
      <c r="G30" s="31"/>
      <c r="H30" s="30"/>
    </row>
    <row r="31" spans="1:8" ht="36" customHeight="1" thickBot="1" x14ac:dyDescent="0.35">
      <c r="A31" s="597" t="s">
        <v>204</v>
      </c>
      <c r="B31" s="598"/>
      <c r="C31" s="598"/>
      <c r="D31" s="598"/>
      <c r="E31" s="598"/>
      <c r="F31" s="599"/>
      <c r="G31" s="597" t="s">
        <v>323</v>
      </c>
      <c r="H31" s="599"/>
    </row>
    <row r="32" spans="1:8" ht="15" x14ac:dyDescent="0.3">
      <c r="A32" s="27"/>
      <c r="B32" s="27"/>
      <c r="C32" s="27"/>
      <c r="D32" s="27"/>
      <c r="E32" s="27"/>
      <c r="F32" s="27"/>
      <c r="G32" s="27"/>
      <c r="H32" s="26"/>
    </row>
    <row r="33" spans="1:8" ht="18" x14ac:dyDescent="0.35">
      <c r="A33" s="513"/>
      <c r="B33" s="513"/>
      <c r="C33" s="513"/>
      <c r="D33" s="513"/>
      <c r="E33" s="513"/>
      <c r="F33" s="513"/>
      <c r="G33" s="2"/>
      <c r="H33" s="8"/>
    </row>
    <row r="34" spans="1:8" ht="15" x14ac:dyDescent="0.3">
      <c r="A34" s="430"/>
      <c r="B34" s="430"/>
      <c r="C34" s="430"/>
      <c r="D34" s="430"/>
      <c r="E34" s="430"/>
      <c r="F34" s="430"/>
      <c r="G34" s="430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9"/>
      <c r="B36" s="9"/>
      <c r="C36" s="10"/>
      <c r="D36" s="4"/>
      <c r="E36" s="4"/>
      <c r="F36" s="4"/>
      <c r="G36" s="2"/>
      <c r="H36" s="8"/>
    </row>
    <row r="37" spans="1:8" ht="18" x14ac:dyDescent="0.35">
      <c r="A37" s="3"/>
      <c r="B37" s="408"/>
      <c r="C37" s="10"/>
      <c r="D37" s="4"/>
      <c r="E37" s="4"/>
      <c r="F37" s="4"/>
      <c r="G37" s="2"/>
      <c r="H37" s="8"/>
    </row>
    <row r="38" spans="1:8" ht="18" x14ac:dyDescent="0.35">
      <c r="A38" s="3"/>
      <c r="B38" s="408"/>
      <c r="C38" s="10"/>
      <c r="D38" s="4"/>
      <c r="E38" s="4"/>
      <c r="F38" s="4"/>
      <c r="G38" s="2"/>
      <c r="H38" s="8"/>
    </row>
    <row r="39" spans="1:8" ht="15" x14ac:dyDescent="0.3">
      <c r="A39" s="25"/>
      <c r="B39" s="22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6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3"/>
      <c r="B48" s="9"/>
      <c r="C48" s="10"/>
      <c r="D48" s="4"/>
      <c r="E48" s="4"/>
      <c r="F48" s="4"/>
      <c r="G48" s="2"/>
      <c r="H48" s="8"/>
    </row>
  </sheetData>
  <protectedRanges>
    <protectedRange sqref="H22" name="Rango1"/>
  </protectedRanges>
  <mergeCells count="20">
    <mergeCell ref="A35:G35"/>
    <mergeCell ref="A29:F29"/>
    <mergeCell ref="G29:H29"/>
    <mergeCell ref="A31:F31"/>
    <mergeCell ref="G31:H31"/>
    <mergeCell ref="A33:F33"/>
    <mergeCell ref="A34:G34"/>
    <mergeCell ref="A9:H9"/>
    <mergeCell ref="A10:E10"/>
    <mergeCell ref="F10:F11"/>
    <mergeCell ref="A25:F25"/>
    <mergeCell ref="G25:H25"/>
    <mergeCell ref="A27:F27"/>
    <mergeCell ref="G27:H27"/>
    <mergeCell ref="A2:H2"/>
    <mergeCell ref="A3:H3"/>
    <mergeCell ref="A4:H4"/>
    <mergeCell ref="A5:H5"/>
    <mergeCell ref="A6:H6"/>
    <mergeCell ref="A8:H8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62"/>
  <sheetViews>
    <sheetView topLeftCell="A133" zoomScale="130" zoomScaleNormal="130" workbookViewId="0">
      <selection activeCell="K138" sqref="K138"/>
    </sheetView>
  </sheetViews>
  <sheetFormatPr baseColWidth="10" defaultRowHeight="12.75" x14ac:dyDescent="0.2"/>
  <cols>
    <col min="1" max="1" width="3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33.85546875" customWidth="1"/>
    <col min="7" max="7" width="15.5703125" style="123" customWidth="1"/>
    <col min="8" max="8" width="2.5703125" customWidth="1"/>
    <col min="9" max="10" width="14.140625" customWidth="1"/>
    <col min="11" max="12" width="12.28515625" bestFit="1" customWidth="1"/>
    <col min="13" max="13" width="12.28515625" customWidth="1"/>
    <col min="14" max="14" width="13.140625" customWidth="1"/>
    <col min="15" max="15" width="17.7109375" customWidth="1"/>
  </cols>
  <sheetData>
    <row r="1" spans="1:17" ht="17.25" customHeight="1" x14ac:dyDescent="0.3">
      <c r="A1" s="477" t="s">
        <v>297</v>
      </c>
      <c r="B1" s="541"/>
      <c r="C1" s="541"/>
      <c r="D1" s="541"/>
      <c r="E1" s="541"/>
      <c r="F1" s="541"/>
      <c r="G1" s="541"/>
      <c r="H1" s="95"/>
      <c r="I1" s="477"/>
      <c r="J1" s="541"/>
      <c r="K1" s="541"/>
      <c r="L1" s="541"/>
      <c r="M1" s="541"/>
      <c r="N1" s="541"/>
      <c r="O1" s="541"/>
      <c r="P1" s="541"/>
      <c r="Q1" s="541"/>
    </row>
    <row r="2" spans="1:17" ht="15.75" customHeight="1" x14ac:dyDescent="0.3">
      <c r="A2" s="477" t="s">
        <v>296</v>
      </c>
      <c r="B2" s="541"/>
      <c r="C2" s="541"/>
      <c r="D2" s="541"/>
      <c r="E2" s="541"/>
      <c r="F2" s="541"/>
      <c r="G2" s="541"/>
      <c r="H2" s="95"/>
      <c r="I2" s="576"/>
      <c r="J2" s="576"/>
      <c r="K2" s="576"/>
      <c r="L2" s="576"/>
      <c r="M2" s="576"/>
      <c r="N2" s="576"/>
      <c r="O2" s="576"/>
      <c r="P2" s="576"/>
      <c r="Q2" s="135"/>
    </row>
    <row r="3" spans="1:17" ht="15.75" customHeight="1" x14ac:dyDescent="0.3">
      <c r="A3" s="477" t="s">
        <v>5</v>
      </c>
      <c r="B3" s="541"/>
      <c r="C3" s="541"/>
      <c r="D3" s="541"/>
      <c r="E3" s="541"/>
      <c r="F3" s="541"/>
      <c r="G3" s="541"/>
      <c r="H3" s="95"/>
      <c r="I3" s="576"/>
      <c r="J3" s="576"/>
      <c r="K3" s="576"/>
      <c r="L3" s="576"/>
      <c r="M3" s="576"/>
      <c r="N3" s="576"/>
      <c r="O3" s="576"/>
      <c r="P3" s="576"/>
      <c r="Q3" s="135"/>
    </row>
    <row r="4" spans="1:17" ht="16.5" customHeight="1" x14ac:dyDescent="0.3">
      <c r="A4" s="477" t="s">
        <v>416</v>
      </c>
      <c r="B4" s="541"/>
      <c r="C4" s="541"/>
      <c r="D4" s="541"/>
      <c r="E4" s="541"/>
      <c r="F4" s="541"/>
      <c r="G4" s="541"/>
      <c r="H4" s="95"/>
      <c r="I4" s="576"/>
      <c r="J4" s="576"/>
      <c r="K4" s="576"/>
      <c r="L4" s="576"/>
      <c r="M4" s="576"/>
      <c r="N4" s="576"/>
      <c r="O4" s="576"/>
      <c r="P4" s="576"/>
      <c r="Q4" s="135"/>
    </row>
    <row r="5" spans="1:17" ht="16.5" customHeight="1" x14ac:dyDescent="0.3">
      <c r="A5" s="477" t="s">
        <v>6</v>
      </c>
      <c r="B5" s="541"/>
      <c r="C5" s="541"/>
      <c r="D5" s="541"/>
      <c r="E5" s="541"/>
      <c r="F5" s="541"/>
      <c r="G5" s="541"/>
      <c r="H5" s="95"/>
      <c r="I5" s="576"/>
      <c r="J5" s="576"/>
      <c r="K5" s="576"/>
      <c r="L5" s="576"/>
      <c r="M5" s="576"/>
      <c r="N5" s="576"/>
      <c r="O5" s="576"/>
      <c r="P5" s="576"/>
      <c r="Q5" s="135"/>
    </row>
    <row r="6" spans="1:17" ht="18" customHeight="1" x14ac:dyDescent="0.35">
      <c r="A6" s="535" t="s">
        <v>44</v>
      </c>
      <c r="B6" s="535"/>
      <c r="C6" s="535"/>
      <c r="D6" s="535"/>
      <c r="E6" s="535"/>
      <c r="F6" s="535"/>
      <c r="G6" s="535"/>
      <c r="H6" s="96"/>
      <c r="I6" s="576"/>
      <c r="J6" s="576"/>
      <c r="K6" s="576"/>
      <c r="L6" s="576"/>
      <c r="M6" s="576"/>
      <c r="N6" s="576"/>
      <c r="O6" s="576"/>
      <c r="P6" s="576"/>
      <c r="Q6" s="135"/>
    </row>
    <row r="7" spans="1:17" ht="19.5" thickBot="1" x14ac:dyDescent="0.35">
      <c r="A7" s="536" t="s">
        <v>417</v>
      </c>
      <c r="B7" s="536"/>
      <c r="C7" s="536"/>
      <c r="D7" s="536"/>
      <c r="E7" s="536"/>
      <c r="F7" s="536"/>
      <c r="G7" s="536"/>
      <c r="H7" s="92"/>
      <c r="I7" s="576"/>
      <c r="J7" s="576"/>
      <c r="K7" s="576"/>
      <c r="L7" s="576"/>
      <c r="M7" s="576"/>
      <c r="N7" s="576"/>
      <c r="O7" s="576"/>
      <c r="P7" s="576"/>
      <c r="Q7" s="135"/>
    </row>
    <row r="8" spans="1:17" ht="28.5" customHeight="1" x14ac:dyDescent="0.3">
      <c r="A8" s="348"/>
      <c r="B8" s="537"/>
      <c r="C8" s="538"/>
      <c r="D8" s="538"/>
      <c r="E8" s="538"/>
      <c r="F8" s="539"/>
      <c r="G8" s="361" t="s">
        <v>339</v>
      </c>
      <c r="H8" s="94"/>
      <c r="I8" s="576"/>
      <c r="J8" s="576"/>
      <c r="K8" s="576"/>
      <c r="L8" s="576"/>
      <c r="M8" s="576"/>
      <c r="N8" s="576"/>
      <c r="O8" s="576"/>
      <c r="P8" s="576"/>
      <c r="Q8" s="358"/>
    </row>
    <row r="9" spans="1:17" s="338" customFormat="1" ht="28.5" customHeight="1" x14ac:dyDescent="0.3">
      <c r="A9" s="349"/>
      <c r="B9" s="520"/>
      <c r="C9" s="521"/>
      <c r="D9" s="521"/>
      <c r="E9" s="521"/>
      <c r="F9" s="522"/>
      <c r="G9" s="362">
        <v>703789.8</v>
      </c>
      <c r="H9" s="377"/>
      <c r="I9" s="576"/>
      <c r="J9" s="576"/>
      <c r="K9" s="576"/>
      <c r="L9" s="576"/>
      <c r="M9" s="576"/>
      <c r="N9" s="576"/>
      <c r="O9" s="576"/>
      <c r="P9" s="576"/>
      <c r="Q9" s="360"/>
    </row>
    <row r="10" spans="1:17" ht="26.25" customHeight="1" x14ac:dyDescent="0.3">
      <c r="A10" s="90">
        <v>1</v>
      </c>
      <c r="B10" s="553" t="s">
        <v>365</v>
      </c>
      <c r="C10" s="554"/>
      <c r="D10" s="554"/>
      <c r="E10" s="554"/>
      <c r="F10" s="555"/>
      <c r="G10" s="146">
        <v>152099.12</v>
      </c>
      <c r="H10" s="93"/>
      <c r="I10" s="576"/>
      <c r="J10" s="576"/>
      <c r="K10" s="576"/>
      <c r="L10" s="576"/>
      <c r="M10" s="576"/>
      <c r="N10" s="576"/>
      <c r="O10" s="576"/>
      <c r="P10" s="576"/>
      <c r="Q10" s="359"/>
    </row>
    <row r="11" spans="1:17" ht="19.5" customHeight="1" x14ac:dyDescent="0.3">
      <c r="A11" s="90">
        <v>2</v>
      </c>
      <c r="B11" s="529" t="s">
        <v>366</v>
      </c>
      <c r="C11" s="530"/>
      <c r="D11" s="530"/>
      <c r="E11" s="530"/>
      <c r="F11" s="531"/>
      <c r="G11" s="146">
        <v>12000</v>
      </c>
      <c r="H11" s="93"/>
      <c r="I11" s="576"/>
      <c r="J11" s="576"/>
      <c r="K11" s="576"/>
      <c r="L11" s="576"/>
      <c r="M11" s="576"/>
      <c r="N11" s="576"/>
      <c r="O11" s="576"/>
      <c r="P11" s="576"/>
      <c r="Q11" s="135"/>
    </row>
    <row r="12" spans="1:17" ht="19.5" customHeight="1" x14ac:dyDescent="0.2">
      <c r="A12" s="90">
        <v>3</v>
      </c>
      <c r="B12" s="526" t="s">
        <v>367</v>
      </c>
      <c r="C12" s="527"/>
      <c r="D12" s="527"/>
      <c r="E12" s="527"/>
      <c r="F12" s="528"/>
      <c r="G12" s="147">
        <v>12000</v>
      </c>
      <c r="H12" s="93"/>
      <c r="J12" s="574"/>
      <c r="K12" s="575"/>
      <c r="L12" s="575"/>
      <c r="M12" s="575"/>
      <c r="N12" s="131"/>
      <c r="O12" s="102"/>
      <c r="P12" s="123"/>
    </row>
    <row r="13" spans="1:17" ht="19.5" customHeight="1" x14ac:dyDescent="0.2">
      <c r="A13" s="90">
        <v>4</v>
      </c>
      <c r="B13" s="529" t="s">
        <v>168</v>
      </c>
      <c r="C13" s="530"/>
      <c r="D13" s="530"/>
      <c r="E13" s="530"/>
      <c r="F13" s="531"/>
      <c r="G13" s="144">
        <v>1500</v>
      </c>
      <c r="H13" s="93"/>
      <c r="J13" s="574"/>
      <c r="K13" s="575"/>
      <c r="L13" s="575"/>
      <c r="M13" s="575"/>
      <c r="N13" s="131"/>
      <c r="O13" s="102"/>
      <c r="P13" s="123"/>
    </row>
    <row r="14" spans="1:17" ht="25.5" customHeight="1" x14ac:dyDescent="0.2">
      <c r="A14" s="90">
        <v>5</v>
      </c>
      <c r="B14" s="532" t="s">
        <v>368</v>
      </c>
      <c r="C14" s="533"/>
      <c r="D14" s="533"/>
      <c r="E14" s="533"/>
      <c r="F14" s="534"/>
      <c r="G14" s="144">
        <v>40000</v>
      </c>
      <c r="H14" s="93"/>
      <c r="I14" s="132"/>
      <c r="J14" s="574"/>
      <c r="K14" s="575"/>
      <c r="L14" s="575"/>
      <c r="M14" s="575"/>
      <c r="N14" s="131"/>
      <c r="O14" s="102"/>
      <c r="P14" s="123"/>
    </row>
    <row r="15" spans="1:17" ht="28.5" customHeight="1" x14ac:dyDescent="0.2">
      <c r="A15" s="90">
        <v>6</v>
      </c>
      <c r="B15" s="526" t="s">
        <v>369</v>
      </c>
      <c r="C15" s="527"/>
      <c r="D15" s="527"/>
      <c r="E15" s="527"/>
      <c r="F15" s="528"/>
      <c r="G15" s="144">
        <v>80000</v>
      </c>
      <c r="H15" s="93"/>
      <c r="J15" s="574"/>
      <c r="K15" s="575"/>
      <c r="L15" s="575"/>
      <c r="M15" s="575"/>
      <c r="N15" s="131"/>
      <c r="O15" s="102"/>
      <c r="P15" s="123"/>
    </row>
    <row r="16" spans="1:17" ht="19.5" customHeight="1" x14ac:dyDescent="0.2">
      <c r="A16" s="90">
        <v>7</v>
      </c>
      <c r="B16" s="529" t="s">
        <v>370</v>
      </c>
      <c r="C16" s="530"/>
      <c r="D16" s="530"/>
      <c r="E16" s="530"/>
      <c r="F16" s="531"/>
      <c r="G16" s="144">
        <v>12000</v>
      </c>
      <c r="H16" s="93"/>
      <c r="I16" s="101"/>
      <c r="J16" s="574"/>
      <c r="K16" s="575"/>
      <c r="L16" s="575"/>
      <c r="M16" s="575"/>
      <c r="N16" s="131"/>
      <c r="O16" s="102"/>
      <c r="P16" s="123"/>
    </row>
    <row r="17" spans="1:16" ht="27" customHeight="1" x14ac:dyDescent="0.2">
      <c r="A17" s="90">
        <v>8</v>
      </c>
      <c r="B17" s="526" t="s">
        <v>404</v>
      </c>
      <c r="C17" s="527"/>
      <c r="D17" s="527"/>
      <c r="E17" s="527"/>
      <c r="F17" s="528"/>
      <c r="G17" s="144">
        <v>83000</v>
      </c>
      <c r="H17" s="93"/>
      <c r="I17" s="123"/>
      <c r="J17" s="574"/>
      <c r="K17" s="575"/>
      <c r="L17" s="575"/>
      <c r="M17" s="575"/>
      <c r="N17" s="131"/>
      <c r="P17" s="123"/>
    </row>
    <row r="18" spans="1:16" ht="15.75" customHeight="1" x14ac:dyDescent="0.2">
      <c r="A18" s="90">
        <v>9</v>
      </c>
      <c r="B18" s="529" t="s">
        <v>371</v>
      </c>
      <c r="C18" s="530"/>
      <c r="D18" s="530"/>
      <c r="E18" s="530"/>
      <c r="F18" s="531"/>
      <c r="G18" s="144">
        <v>80000</v>
      </c>
      <c r="H18" s="93"/>
      <c r="J18" s="137"/>
      <c r="K18" s="136"/>
      <c r="L18" s="136"/>
      <c r="M18" s="136"/>
      <c r="N18" s="131"/>
      <c r="P18" s="123"/>
    </row>
    <row r="19" spans="1:16" ht="24" customHeight="1" x14ac:dyDescent="0.2">
      <c r="A19" s="90">
        <v>10</v>
      </c>
      <c r="B19" s="526" t="s">
        <v>372</v>
      </c>
      <c r="C19" s="527"/>
      <c r="D19" s="527"/>
      <c r="E19" s="527"/>
      <c r="F19" s="528"/>
      <c r="G19" s="144">
        <v>25000</v>
      </c>
      <c r="H19" s="93"/>
      <c r="J19" s="574"/>
      <c r="K19" s="575"/>
      <c r="L19" s="575"/>
      <c r="M19" s="575"/>
      <c r="N19" s="131"/>
      <c r="P19" s="123"/>
    </row>
    <row r="20" spans="1:16" ht="24.75" customHeight="1" x14ac:dyDescent="0.2">
      <c r="A20" s="90">
        <v>11</v>
      </c>
      <c r="B20" s="526" t="s">
        <v>373</v>
      </c>
      <c r="C20" s="527"/>
      <c r="D20" s="527"/>
      <c r="E20" s="527"/>
      <c r="F20" s="528"/>
      <c r="G20" s="144">
        <v>40000</v>
      </c>
      <c r="H20" s="93"/>
      <c r="J20" s="575"/>
      <c r="K20" s="575"/>
      <c r="L20" s="575"/>
      <c r="M20" s="575"/>
      <c r="N20" s="131"/>
    </row>
    <row r="21" spans="1:16" ht="27.75" customHeight="1" x14ac:dyDescent="0.2">
      <c r="A21" s="90">
        <v>12</v>
      </c>
      <c r="B21" s="526" t="s">
        <v>374</v>
      </c>
      <c r="C21" s="527"/>
      <c r="D21" s="527"/>
      <c r="E21" s="527"/>
      <c r="F21" s="528"/>
      <c r="G21" s="144">
        <v>95000</v>
      </c>
      <c r="H21" s="93"/>
      <c r="J21" s="574"/>
      <c r="K21" s="575"/>
      <c r="L21" s="575"/>
      <c r="M21" s="575"/>
      <c r="N21" s="131"/>
      <c r="O21" s="123"/>
      <c r="P21" s="123"/>
    </row>
    <row r="22" spans="1:16" ht="39.75" customHeight="1" x14ac:dyDescent="0.2">
      <c r="A22" s="90">
        <v>13</v>
      </c>
      <c r="B22" s="532" t="s">
        <v>375</v>
      </c>
      <c r="C22" s="533"/>
      <c r="D22" s="533"/>
      <c r="E22" s="533"/>
      <c r="F22" s="534"/>
      <c r="G22" s="142">
        <v>5000</v>
      </c>
      <c r="H22" s="93"/>
      <c r="J22" s="575"/>
      <c r="K22" s="575"/>
      <c r="L22" s="575"/>
      <c r="M22" s="575"/>
      <c r="N22" s="131"/>
    </row>
    <row r="23" spans="1:16" ht="32.25" customHeight="1" x14ac:dyDescent="0.2">
      <c r="A23" s="90">
        <v>14</v>
      </c>
      <c r="B23" s="532" t="s">
        <v>376</v>
      </c>
      <c r="C23" s="533"/>
      <c r="D23" s="533"/>
      <c r="E23" s="533"/>
      <c r="F23" s="534"/>
      <c r="G23" s="142">
        <v>17000</v>
      </c>
      <c r="H23" s="93"/>
      <c r="J23" s="575"/>
      <c r="K23" s="575"/>
      <c r="L23" s="575"/>
      <c r="M23" s="575"/>
      <c r="N23" s="131"/>
    </row>
    <row r="24" spans="1:16" ht="32.25" customHeight="1" x14ac:dyDescent="0.2">
      <c r="A24" s="90">
        <v>15</v>
      </c>
      <c r="B24" s="586" t="s">
        <v>468</v>
      </c>
      <c r="C24" s="524"/>
      <c r="D24" s="524"/>
      <c r="E24" s="524"/>
      <c r="F24" s="525"/>
      <c r="G24" s="232">
        <v>43255.86</v>
      </c>
      <c r="H24" s="93"/>
      <c r="J24" s="340"/>
      <c r="K24" s="340"/>
      <c r="L24" s="340"/>
      <c r="M24" s="340"/>
      <c r="N24" s="131"/>
    </row>
    <row r="25" spans="1:16" ht="32.25" customHeight="1" thickBot="1" x14ac:dyDescent="0.25">
      <c r="A25" s="346">
        <v>16</v>
      </c>
      <c r="B25" s="523" t="s">
        <v>390</v>
      </c>
      <c r="C25" s="524"/>
      <c r="D25" s="524"/>
      <c r="E25" s="524"/>
      <c r="F25" s="525"/>
      <c r="G25" s="415">
        <v>5934.82</v>
      </c>
      <c r="H25" s="93"/>
      <c r="J25" s="340"/>
      <c r="K25" s="340"/>
      <c r="L25" s="340"/>
      <c r="M25" s="340"/>
      <c r="N25" s="131"/>
    </row>
    <row r="26" spans="1:16" ht="31.5" customHeight="1" thickBot="1" x14ac:dyDescent="0.3">
      <c r="A26" s="416"/>
      <c r="B26" s="417"/>
      <c r="C26" s="417"/>
      <c r="D26" s="417"/>
      <c r="E26" s="417"/>
      <c r="F26" s="417" t="s">
        <v>247</v>
      </c>
      <c r="G26" s="418">
        <f>SUM(G10:G25)</f>
        <v>703789.79999999993</v>
      </c>
      <c r="H26" s="93"/>
      <c r="I26" s="133"/>
      <c r="J26" s="139"/>
      <c r="K26" s="139"/>
      <c r="L26" s="133"/>
      <c r="M26" s="235"/>
      <c r="N26" s="131"/>
    </row>
    <row r="27" spans="1:16" s="406" customFormat="1" ht="31.5" customHeight="1" x14ac:dyDescent="0.25">
      <c r="A27" s="400"/>
      <c r="B27" s="401"/>
      <c r="C27" s="401"/>
      <c r="D27" s="401"/>
      <c r="E27" s="401"/>
      <c r="F27" s="401"/>
      <c r="G27" s="399"/>
      <c r="H27" s="398"/>
      <c r="I27" s="402"/>
      <c r="J27" s="403"/>
      <c r="K27" s="403"/>
      <c r="L27" s="402"/>
      <c r="M27" s="404"/>
      <c r="N27" s="405"/>
    </row>
    <row r="28" spans="1:16" s="406" customFormat="1" ht="31.5" customHeight="1" x14ac:dyDescent="0.25">
      <c r="A28" s="400"/>
      <c r="B28" s="401"/>
      <c r="C28" s="401"/>
      <c r="D28" s="401"/>
      <c r="E28" s="401"/>
      <c r="F28" s="401"/>
      <c r="G28" s="399"/>
      <c r="H28" s="398"/>
      <c r="I28" s="402"/>
      <c r="J28" s="403"/>
      <c r="K28" s="403"/>
      <c r="L28" s="402"/>
      <c r="M28" s="404"/>
      <c r="N28" s="405"/>
    </row>
    <row r="29" spans="1:16" s="406" customFormat="1" ht="31.5" customHeight="1" x14ac:dyDescent="0.25">
      <c r="A29" s="400"/>
      <c r="B29" s="401"/>
      <c r="C29" s="401"/>
      <c r="D29" s="401"/>
      <c r="E29" s="401"/>
      <c r="F29" s="401"/>
      <c r="G29" s="399"/>
      <c r="H29" s="398"/>
      <c r="I29" s="402"/>
      <c r="J29" s="403"/>
      <c r="K29" s="403"/>
      <c r="L29" s="402"/>
      <c r="M29" s="404"/>
      <c r="N29" s="405"/>
    </row>
    <row r="30" spans="1:16" s="406" customFormat="1" ht="31.5" customHeight="1" x14ac:dyDescent="0.25">
      <c r="A30" s="400"/>
      <c r="B30" s="401"/>
      <c r="C30" s="401"/>
      <c r="D30" s="401"/>
      <c r="E30" s="401"/>
      <c r="F30" s="401"/>
      <c r="G30" s="399"/>
      <c r="H30" s="398"/>
      <c r="I30" s="402"/>
      <c r="J30" s="403"/>
      <c r="K30" s="403"/>
      <c r="L30" s="402"/>
      <c r="M30" s="404"/>
      <c r="N30" s="405"/>
    </row>
    <row r="31" spans="1:16" ht="37.5" customHeight="1" thickBot="1" x14ac:dyDescent="0.3">
      <c r="A31" s="141"/>
      <c r="B31" s="401"/>
      <c r="C31" s="585"/>
      <c r="D31" s="585"/>
      <c r="E31" s="585"/>
      <c r="F31" s="585"/>
      <c r="G31" s="399"/>
      <c r="H31" s="93"/>
      <c r="K31" s="131"/>
      <c r="L31" s="133"/>
      <c r="M31" s="267"/>
      <c r="N31" s="139"/>
    </row>
    <row r="32" spans="1:16" ht="23.25" customHeight="1" thickBot="1" x14ac:dyDescent="0.25">
      <c r="A32" s="416"/>
      <c r="B32" s="577" t="s">
        <v>441</v>
      </c>
      <c r="C32" s="578"/>
      <c r="D32" s="578"/>
      <c r="E32" s="578"/>
      <c r="F32" s="579"/>
      <c r="G32" s="363"/>
      <c r="H32" s="93"/>
      <c r="K32" s="139"/>
      <c r="L32" s="139"/>
      <c r="M32" s="139"/>
      <c r="N32" s="131"/>
    </row>
    <row r="33" spans="1:14" ht="36" customHeight="1" x14ac:dyDescent="0.2">
      <c r="A33" s="90">
        <v>1</v>
      </c>
      <c r="B33" s="567" t="s">
        <v>390</v>
      </c>
      <c r="C33" s="568"/>
      <c r="D33" s="568"/>
      <c r="E33" s="568"/>
      <c r="F33" s="569"/>
      <c r="G33" s="367">
        <v>1274.01</v>
      </c>
      <c r="H33" s="93"/>
      <c r="K33" s="131"/>
      <c r="L33" s="131"/>
      <c r="M33" s="131"/>
      <c r="N33" s="131"/>
    </row>
    <row r="34" spans="1:14" ht="27" customHeight="1" x14ac:dyDescent="0.2">
      <c r="A34" s="90">
        <v>2</v>
      </c>
      <c r="B34" s="526" t="s">
        <v>437</v>
      </c>
      <c r="C34" s="559"/>
      <c r="D34" s="559"/>
      <c r="E34" s="559"/>
      <c r="F34" s="560"/>
      <c r="G34" s="134">
        <v>13082.9</v>
      </c>
      <c r="H34" s="93"/>
      <c r="J34" s="139"/>
      <c r="K34" s="131"/>
      <c r="L34" s="131"/>
      <c r="M34" s="131"/>
      <c r="N34" s="131"/>
    </row>
    <row r="35" spans="1:14" ht="34.5" customHeight="1" x14ac:dyDescent="0.2">
      <c r="A35" s="90">
        <v>3</v>
      </c>
      <c r="B35" s="532" t="s">
        <v>438</v>
      </c>
      <c r="C35" s="583"/>
      <c r="D35" s="583"/>
      <c r="E35" s="583"/>
      <c r="F35" s="584"/>
      <c r="G35" s="134">
        <v>2316.83</v>
      </c>
      <c r="H35" s="93"/>
      <c r="J35" s="138"/>
      <c r="K35" s="130"/>
      <c r="L35" s="130"/>
      <c r="M35" s="130"/>
      <c r="N35" s="131"/>
    </row>
    <row r="36" spans="1:14" ht="31.5" customHeight="1" x14ac:dyDescent="0.3">
      <c r="A36" s="90">
        <v>4</v>
      </c>
      <c r="B36" s="526" t="s">
        <v>439</v>
      </c>
      <c r="C36" s="559"/>
      <c r="D36" s="559"/>
      <c r="E36" s="559"/>
      <c r="F36" s="560"/>
      <c r="G36" s="134">
        <v>2995.48</v>
      </c>
      <c r="H36" s="8"/>
      <c r="J36" s="123"/>
    </row>
    <row r="37" spans="1:14" ht="26.25" customHeight="1" x14ac:dyDescent="0.3">
      <c r="A37" s="90">
        <v>5</v>
      </c>
      <c r="B37" s="580" t="s">
        <v>440</v>
      </c>
      <c r="C37" s="581"/>
      <c r="D37" s="581"/>
      <c r="E37" s="581"/>
      <c r="F37" s="582"/>
      <c r="G37" s="144">
        <v>103.38</v>
      </c>
      <c r="H37" s="8"/>
      <c r="I37" s="102"/>
      <c r="J37" s="120"/>
    </row>
    <row r="38" spans="1:14" ht="31.5" customHeight="1" x14ac:dyDescent="0.3">
      <c r="A38" s="326"/>
      <c r="B38" s="550" t="s">
        <v>247</v>
      </c>
      <c r="C38" s="551"/>
      <c r="D38" s="551"/>
      <c r="E38" s="551"/>
      <c r="F38" s="552"/>
      <c r="G38" s="364">
        <f>SUM(G33:G37)</f>
        <v>19772.599999999999</v>
      </c>
      <c r="H38" s="8"/>
      <c r="I38" s="102"/>
      <c r="J38" s="225"/>
      <c r="K38" s="124"/>
      <c r="L38" s="124"/>
    </row>
    <row r="39" spans="1:14" s="284" customFormat="1" ht="24.75" customHeight="1" thickBot="1" x14ac:dyDescent="0.35">
      <c r="A39" s="141"/>
      <c r="B39" s="226"/>
      <c r="C39" s="226"/>
      <c r="D39" s="226"/>
      <c r="E39" s="226"/>
      <c r="F39" s="226"/>
      <c r="G39" s="227"/>
      <c r="H39" s="283"/>
      <c r="J39" s="285"/>
      <c r="K39" s="285"/>
      <c r="L39" s="286"/>
    </row>
    <row r="40" spans="1:14" ht="23.25" customHeight="1" thickBot="1" x14ac:dyDescent="0.25">
      <c r="A40" s="345"/>
      <c r="B40" s="564" t="s">
        <v>420</v>
      </c>
      <c r="C40" s="565"/>
      <c r="D40" s="565"/>
      <c r="E40" s="565"/>
      <c r="F40" s="566"/>
      <c r="G40" s="366">
        <v>27038.12</v>
      </c>
      <c r="H40" s="93"/>
      <c r="K40" s="139"/>
      <c r="L40" s="139"/>
      <c r="M40" s="139"/>
      <c r="N40" s="131"/>
    </row>
    <row r="41" spans="1:14" ht="36" customHeight="1" x14ac:dyDescent="0.2">
      <c r="A41" s="90">
        <v>1</v>
      </c>
      <c r="B41" s="567" t="s">
        <v>421</v>
      </c>
      <c r="C41" s="568"/>
      <c r="D41" s="568"/>
      <c r="E41" s="568"/>
      <c r="F41" s="569"/>
      <c r="G41" s="367">
        <v>10262.49</v>
      </c>
      <c r="H41" s="93"/>
      <c r="K41" s="131"/>
      <c r="L41" s="131"/>
      <c r="M41" s="131"/>
      <c r="N41" s="131"/>
    </row>
    <row r="42" spans="1:14" ht="27" customHeight="1" x14ac:dyDescent="0.2">
      <c r="A42" s="90">
        <v>2</v>
      </c>
      <c r="B42" s="526" t="s">
        <v>426</v>
      </c>
      <c r="C42" s="559"/>
      <c r="D42" s="559"/>
      <c r="E42" s="559"/>
      <c r="F42" s="560"/>
      <c r="G42" s="134">
        <v>2275.61</v>
      </c>
      <c r="H42" s="93"/>
      <c r="J42" s="139"/>
      <c r="K42" s="131"/>
      <c r="L42" s="131"/>
      <c r="M42" s="131"/>
      <c r="N42" s="131"/>
    </row>
    <row r="43" spans="1:14" ht="27" customHeight="1" x14ac:dyDescent="0.2">
      <c r="A43" s="90">
        <v>3</v>
      </c>
      <c r="B43" s="526" t="s">
        <v>422</v>
      </c>
      <c r="C43" s="559"/>
      <c r="D43" s="559"/>
      <c r="E43" s="559"/>
      <c r="F43" s="560"/>
      <c r="G43" s="134">
        <v>419.15</v>
      </c>
      <c r="H43" s="93"/>
      <c r="J43" s="139"/>
      <c r="K43" s="131"/>
      <c r="L43" s="131"/>
      <c r="M43" s="131"/>
      <c r="N43" s="131"/>
    </row>
    <row r="44" spans="1:14" ht="27" customHeight="1" x14ac:dyDescent="0.2">
      <c r="A44" s="90">
        <v>4</v>
      </c>
      <c r="B44" s="526" t="s">
        <v>423</v>
      </c>
      <c r="C44" s="559"/>
      <c r="D44" s="559"/>
      <c r="E44" s="559"/>
      <c r="F44" s="560"/>
      <c r="G44" s="134">
        <v>7600</v>
      </c>
      <c r="H44" s="93"/>
      <c r="J44" s="139"/>
      <c r="K44" s="131"/>
      <c r="L44" s="131"/>
      <c r="M44" s="131"/>
      <c r="N44" s="131"/>
    </row>
    <row r="45" spans="1:14" ht="27" customHeight="1" x14ac:dyDescent="0.2">
      <c r="A45" s="347">
        <v>5</v>
      </c>
      <c r="B45" s="514" t="s">
        <v>424</v>
      </c>
      <c r="C45" s="515"/>
      <c r="D45" s="515"/>
      <c r="E45" s="515"/>
      <c r="F45" s="516"/>
      <c r="G45" s="368">
        <v>3000</v>
      </c>
      <c r="H45" s="93"/>
      <c r="J45" s="139"/>
      <c r="K45" s="131"/>
      <c r="L45" s="131"/>
      <c r="M45" s="131"/>
      <c r="N45" s="131"/>
    </row>
    <row r="46" spans="1:14" ht="27" customHeight="1" x14ac:dyDescent="0.2">
      <c r="A46" s="347">
        <v>6</v>
      </c>
      <c r="B46" s="514" t="s">
        <v>425</v>
      </c>
      <c r="C46" s="515"/>
      <c r="D46" s="515"/>
      <c r="E46" s="515"/>
      <c r="F46" s="516"/>
      <c r="G46" s="368">
        <v>800</v>
      </c>
      <c r="H46" s="93"/>
      <c r="J46" s="139"/>
      <c r="K46" s="131"/>
      <c r="L46" s="131"/>
      <c r="M46" s="131"/>
      <c r="N46" s="131"/>
    </row>
    <row r="47" spans="1:14" ht="27" customHeight="1" x14ac:dyDescent="0.2">
      <c r="A47" s="347">
        <v>7</v>
      </c>
      <c r="B47" s="514" t="s">
        <v>484</v>
      </c>
      <c r="C47" s="515"/>
      <c r="D47" s="515"/>
      <c r="E47" s="515"/>
      <c r="F47" s="516"/>
      <c r="G47" s="368">
        <v>2680.87</v>
      </c>
      <c r="H47" s="93"/>
      <c r="J47" s="139"/>
      <c r="K47" s="131"/>
      <c r="L47" s="131"/>
      <c r="M47" s="131"/>
      <c r="N47" s="131"/>
    </row>
    <row r="48" spans="1:14" ht="31.5" customHeight="1" x14ac:dyDescent="0.3">
      <c r="A48" s="374"/>
      <c r="B48" s="550" t="s">
        <v>247</v>
      </c>
      <c r="C48" s="551"/>
      <c r="D48" s="551"/>
      <c r="E48" s="551"/>
      <c r="F48" s="552"/>
      <c r="G48" s="369">
        <f>G41+G42+G43+G44+G45+G46+G47</f>
        <v>27038.12</v>
      </c>
      <c r="H48" s="8"/>
      <c r="I48" s="102"/>
      <c r="J48" s="225"/>
      <c r="K48" s="124"/>
      <c r="L48" s="124"/>
    </row>
    <row r="49" spans="1:12" s="284" customFormat="1" ht="24.75" customHeight="1" x14ac:dyDescent="0.3">
      <c r="A49" s="141"/>
      <c r="B49" s="143"/>
      <c r="C49" s="143"/>
      <c r="D49" s="143"/>
      <c r="E49" s="143"/>
      <c r="F49" s="143"/>
      <c r="G49" s="365"/>
      <c r="H49" s="283"/>
      <c r="J49" s="285"/>
      <c r="K49" s="285"/>
      <c r="L49" s="286"/>
    </row>
    <row r="66" spans="1:14" ht="27" customHeight="1" thickBot="1" x14ac:dyDescent="0.25">
      <c r="A66" s="141"/>
      <c r="B66" s="343"/>
      <c r="C66" s="344"/>
      <c r="D66" s="344"/>
      <c r="E66" s="344"/>
      <c r="F66" s="344"/>
      <c r="G66" s="365"/>
      <c r="H66" s="93"/>
      <c r="J66" s="139"/>
      <c r="K66" s="131"/>
      <c r="L66" s="131"/>
      <c r="M66" s="131"/>
      <c r="N66" s="131"/>
    </row>
    <row r="67" spans="1:14" ht="23.25" customHeight="1" thickBot="1" x14ac:dyDescent="0.25">
      <c r="A67" s="345"/>
      <c r="B67" s="564" t="s">
        <v>464</v>
      </c>
      <c r="C67" s="565"/>
      <c r="D67" s="565"/>
      <c r="E67" s="565"/>
      <c r="F67" s="566"/>
      <c r="G67" s="366">
        <f>55266.78+9995.48</f>
        <v>65262.259999999995</v>
      </c>
      <c r="H67" s="93"/>
      <c r="K67" s="139"/>
      <c r="L67" s="139"/>
      <c r="M67" s="139"/>
      <c r="N67" s="131"/>
    </row>
    <row r="68" spans="1:14" ht="36" customHeight="1" x14ac:dyDescent="0.2">
      <c r="A68" s="90">
        <v>1</v>
      </c>
      <c r="B68" s="567" t="s">
        <v>461</v>
      </c>
      <c r="C68" s="568"/>
      <c r="D68" s="568"/>
      <c r="E68" s="568"/>
      <c r="F68" s="569"/>
      <c r="G68" s="367">
        <v>18000</v>
      </c>
      <c r="H68" s="93"/>
      <c r="K68" s="131"/>
      <c r="L68" s="131"/>
      <c r="M68" s="131"/>
      <c r="N68" s="131"/>
    </row>
    <row r="69" spans="1:14" ht="27" customHeight="1" x14ac:dyDescent="0.2">
      <c r="A69" s="90">
        <v>2</v>
      </c>
      <c r="B69" s="526" t="s">
        <v>462</v>
      </c>
      <c r="C69" s="559"/>
      <c r="D69" s="559"/>
      <c r="E69" s="559"/>
      <c r="F69" s="560"/>
      <c r="G69" s="134">
        <v>32262.26</v>
      </c>
      <c r="H69" s="93"/>
      <c r="J69" s="139"/>
      <c r="K69" s="131"/>
      <c r="L69" s="131"/>
      <c r="M69" s="131"/>
      <c r="N69" s="131"/>
    </row>
    <row r="70" spans="1:14" ht="27" customHeight="1" x14ac:dyDescent="0.2">
      <c r="A70" s="90">
        <v>3</v>
      </c>
      <c r="B70" s="526" t="s">
        <v>463</v>
      </c>
      <c r="C70" s="559"/>
      <c r="D70" s="559"/>
      <c r="E70" s="559"/>
      <c r="F70" s="560"/>
      <c r="G70" s="134">
        <v>15000</v>
      </c>
      <c r="H70" s="93"/>
      <c r="J70" s="139"/>
      <c r="K70" s="131"/>
      <c r="L70" s="131"/>
      <c r="M70" s="131"/>
      <c r="N70" s="131"/>
    </row>
    <row r="71" spans="1:14" ht="31.5" customHeight="1" thickBot="1" x14ac:dyDescent="0.35">
      <c r="A71" s="420"/>
      <c r="B71" s="561" t="s">
        <v>247</v>
      </c>
      <c r="C71" s="562"/>
      <c r="D71" s="562"/>
      <c r="E71" s="562"/>
      <c r="F71" s="563"/>
      <c r="G71" s="421">
        <f>G68+G69+G70</f>
        <v>65262.259999999995</v>
      </c>
      <c r="H71" s="8"/>
      <c r="I71" s="102"/>
      <c r="J71" s="225"/>
      <c r="K71" s="124"/>
      <c r="L71" s="124"/>
    </row>
    <row r="72" spans="1:14" ht="31.5" customHeight="1" x14ac:dyDescent="0.3">
      <c r="A72" s="141"/>
      <c r="B72" s="356"/>
      <c r="C72" s="356"/>
      <c r="D72" s="356"/>
      <c r="E72" s="356"/>
      <c r="F72" s="356"/>
      <c r="G72" s="372"/>
      <c r="H72" s="8"/>
      <c r="I72" s="102"/>
      <c r="J72" s="225"/>
      <c r="K72" s="124"/>
      <c r="L72" s="124"/>
    </row>
    <row r="73" spans="1:14" s="284" customFormat="1" ht="15" x14ac:dyDescent="0.3">
      <c r="A73" s="141"/>
      <c r="B73" s="570"/>
      <c r="C73" s="571"/>
      <c r="D73" s="571"/>
      <c r="E73" s="571"/>
      <c r="F73" s="571"/>
      <c r="G73" s="419"/>
      <c r="H73" s="283"/>
    </row>
    <row r="74" spans="1:14" s="284" customFormat="1" ht="13.5" thickBot="1" x14ac:dyDescent="0.25">
      <c r="A74" s="141"/>
      <c r="B74" s="141"/>
      <c r="C74" s="141"/>
      <c r="D74" s="141"/>
      <c r="E74" s="141"/>
      <c r="F74" s="141"/>
      <c r="G74" s="370"/>
    </row>
    <row r="75" spans="1:14" ht="39.75" customHeight="1" thickBot="1" x14ac:dyDescent="0.25">
      <c r="A75" s="345"/>
      <c r="B75" s="564" t="s">
        <v>442</v>
      </c>
      <c r="C75" s="565"/>
      <c r="D75" s="565"/>
      <c r="E75" s="565"/>
      <c r="F75" s="566"/>
      <c r="G75" s="366">
        <v>5026</v>
      </c>
      <c r="H75" s="93"/>
      <c r="K75" s="139"/>
      <c r="L75" s="139"/>
      <c r="M75" s="139"/>
      <c r="N75" s="131"/>
    </row>
    <row r="76" spans="1:14" ht="36" customHeight="1" x14ac:dyDescent="0.2">
      <c r="A76" s="90">
        <v>1</v>
      </c>
      <c r="B76" s="567" t="s">
        <v>443</v>
      </c>
      <c r="C76" s="568"/>
      <c r="D76" s="568"/>
      <c r="E76" s="568"/>
      <c r="F76" s="569"/>
      <c r="G76" s="367">
        <v>80</v>
      </c>
      <c r="H76" s="93"/>
      <c r="K76" s="131"/>
      <c r="L76" s="131"/>
      <c r="M76" s="131"/>
      <c r="N76" s="131"/>
    </row>
    <row r="77" spans="1:14" ht="27" customHeight="1" x14ac:dyDescent="0.2">
      <c r="A77" s="90">
        <v>2</v>
      </c>
      <c r="B77" s="526" t="s">
        <v>444</v>
      </c>
      <c r="C77" s="559"/>
      <c r="D77" s="559"/>
      <c r="E77" s="559"/>
      <c r="F77" s="560"/>
      <c r="G77" s="134">
        <v>140</v>
      </c>
      <c r="H77" s="93"/>
      <c r="J77" s="139"/>
      <c r="K77" s="131"/>
      <c r="L77" s="131"/>
      <c r="M77" s="131"/>
      <c r="N77" s="131"/>
    </row>
    <row r="78" spans="1:14" ht="27" customHeight="1" x14ac:dyDescent="0.2">
      <c r="A78" s="90">
        <v>3</v>
      </c>
      <c r="B78" s="526" t="s">
        <v>445</v>
      </c>
      <c r="C78" s="559"/>
      <c r="D78" s="559"/>
      <c r="E78" s="559"/>
      <c r="F78" s="560"/>
      <c r="G78" s="134">
        <v>186.66</v>
      </c>
      <c r="H78" s="93"/>
      <c r="J78" s="139"/>
      <c r="K78" s="131"/>
      <c r="L78" s="131"/>
      <c r="M78" s="131"/>
      <c r="N78" s="131"/>
    </row>
    <row r="79" spans="1:14" ht="27" customHeight="1" x14ac:dyDescent="0.2">
      <c r="A79" s="90">
        <v>4</v>
      </c>
      <c r="B79" s="526" t="s">
        <v>446</v>
      </c>
      <c r="C79" s="559"/>
      <c r="D79" s="559"/>
      <c r="E79" s="559"/>
      <c r="F79" s="560"/>
      <c r="G79" s="134">
        <v>138.88</v>
      </c>
      <c r="H79" s="93"/>
      <c r="J79" s="139"/>
      <c r="K79" s="131"/>
      <c r="L79" s="131"/>
      <c r="M79" s="131"/>
      <c r="N79" s="131"/>
    </row>
    <row r="80" spans="1:14" ht="27" customHeight="1" x14ac:dyDescent="0.2">
      <c r="A80" s="347">
        <v>5</v>
      </c>
      <c r="B80" s="545" t="s">
        <v>447</v>
      </c>
      <c r="C80" s="527"/>
      <c r="D80" s="527"/>
      <c r="E80" s="527"/>
      <c r="F80" s="546"/>
      <c r="G80" s="368">
        <v>1234.05</v>
      </c>
      <c r="H80" s="93"/>
      <c r="J80" s="139"/>
      <c r="K80" s="131"/>
      <c r="L80" s="131"/>
      <c r="M80" s="131"/>
      <c r="N80" s="131"/>
    </row>
    <row r="81" spans="1:14" ht="27" customHeight="1" x14ac:dyDescent="0.2">
      <c r="A81" s="347">
        <v>6</v>
      </c>
      <c r="B81" s="572" t="s">
        <v>448</v>
      </c>
      <c r="C81" s="530"/>
      <c r="D81" s="530"/>
      <c r="E81" s="530"/>
      <c r="F81" s="573"/>
      <c r="G81" s="368">
        <v>66.66</v>
      </c>
      <c r="H81" s="93"/>
      <c r="J81" s="139"/>
      <c r="K81" s="131"/>
      <c r="L81" s="131"/>
      <c r="M81" s="131"/>
      <c r="N81" s="131"/>
    </row>
    <row r="82" spans="1:14" ht="27" customHeight="1" x14ac:dyDescent="0.2">
      <c r="A82" s="347">
        <v>7</v>
      </c>
      <c r="B82" s="572" t="s">
        <v>449</v>
      </c>
      <c r="C82" s="530"/>
      <c r="D82" s="530"/>
      <c r="E82" s="530"/>
      <c r="F82" s="573"/>
      <c r="G82" s="368">
        <v>300</v>
      </c>
      <c r="H82" s="93"/>
      <c r="J82" s="139"/>
      <c r="K82" s="131"/>
      <c r="L82" s="131"/>
      <c r="M82" s="131"/>
      <c r="N82" s="131"/>
    </row>
    <row r="83" spans="1:14" ht="28.5" customHeight="1" x14ac:dyDescent="0.2">
      <c r="A83" s="347">
        <v>8</v>
      </c>
      <c r="B83" s="572" t="s">
        <v>450</v>
      </c>
      <c r="C83" s="530"/>
      <c r="D83" s="530"/>
      <c r="E83" s="530"/>
      <c r="F83" s="573"/>
      <c r="G83" s="368">
        <v>333.33</v>
      </c>
      <c r="H83" s="93"/>
      <c r="J83" s="139"/>
      <c r="K83" s="131"/>
      <c r="L83" s="131"/>
      <c r="M83" s="131"/>
      <c r="N83" s="131"/>
    </row>
    <row r="84" spans="1:14" ht="31.5" customHeight="1" x14ac:dyDescent="0.3">
      <c r="A84" s="341"/>
      <c r="B84" s="550" t="s">
        <v>247</v>
      </c>
      <c r="C84" s="551"/>
      <c r="D84" s="551"/>
      <c r="E84" s="551"/>
      <c r="F84" s="552"/>
      <c r="G84" s="369">
        <f>G78+G79+G80+G81+G82+G83+G77+G76</f>
        <v>2479.58</v>
      </c>
      <c r="H84" s="8"/>
      <c r="I84" s="102"/>
      <c r="J84" s="225"/>
      <c r="K84" s="124"/>
      <c r="L84" s="124"/>
    </row>
    <row r="85" spans="1:14" ht="31.5" customHeight="1" x14ac:dyDescent="0.3">
      <c r="A85" s="347"/>
      <c r="B85" s="550" t="s">
        <v>379</v>
      </c>
      <c r="C85" s="551"/>
      <c r="D85" s="551"/>
      <c r="E85" s="551"/>
      <c r="F85" s="552"/>
      <c r="G85" s="371">
        <f>G75-G84</f>
        <v>2546.42</v>
      </c>
      <c r="H85" s="8"/>
      <c r="I85" s="102"/>
      <c r="J85" s="225"/>
      <c r="K85" s="124"/>
      <c r="L85" s="124"/>
    </row>
    <row r="86" spans="1:14" ht="31.5" customHeight="1" x14ac:dyDescent="0.3">
      <c r="A86" s="141"/>
      <c r="B86" s="356"/>
      <c r="C86" s="356"/>
      <c r="D86" s="356"/>
      <c r="E86" s="356"/>
      <c r="F86" s="356"/>
      <c r="G86" s="407"/>
      <c r="H86" s="8"/>
      <c r="I86" s="102"/>
      <c r="J86" s="225"/>
      <c r="K86" s="124"/>
      <c r="L86" s="124"/>
    </row>
    <row r="87" spans="1:14" ht="31.5" customHeight="1" x14ac:dyDescent="0.3">
      <c r="A87" s="141"/>
      <c r="B87" s="356"/>
      <c r="C87" s="356"/>
      <c r="D87" s="356"/>
      <c r="E87" s="356"/>
      <c r="F87" s="356"/>
      <c r="G87" s="407"/>
      <c r="H87" s="8"/>
      <c r="I87" s="102"/>
      <c r="J87" s="225"/>
      <c r="K87" s="124"/>
      <c r="L87" s="124"/>
    </row>
    <row r="88" spans="1:14" ht="31.5" customHeight="1" x14ac:dyDescent="0.3">
      <c r="A88" s="141"/>
      <c r="B88" s="356"/>
      <c r="C88" s="356"/>
      <c r="D88" s="356"/>
      <c r="E88" s="356"/>
      <c r="F88" s="356"/>
      <c r="G88" s="372"/>
      <c r="H88" s="8"/>
      <c r="I88" s="102"/>
      <c r="J88" s="225"/>
      <c r="K88" s="124"/>
      <c r="L88" s="124"/>
    </row>
    <row r="89" spans="1:14" ht="31.5" customHeight="1" x14ac:dyDescent="0.3">
      <c r="A89" s="141"/>
      <c r="B89" s="356"/>
      <c r="C89" s="356"/>
      <c r="D89" s="356"/>
      <c r="E89" s="356"/>
      <c r="F89" s="356"/>
      <c r="G89" s="372"/>
      <c r="H89" s="8"/>
      <c r="I89" s="102"/>
      <c r="J89" s="225"/>
      <c r="K89" s="124"/>
      <c r="L89" s="124"/>
    </row>
    <row r="90" spans="1:14" ht="31.5" customHeight="1" x14ac:dyDescent="0.3">
      <c r="A90" s="141"/>
      <c r="B90" s="356"/>
      <c r="C90" s="356"/>
      <c r="D90" s="356"/>
      <c r="E90" s="356"/>
      <c r="F90" s="356"/>
      <c r="G90" s="372"/>
      <c r="H90" s="8"/>
      <c r="I90" s="102"/>
      <c r="J90" s="225"/>
      <c r="K90" s="124"/>
      <c r="L90" s="124"/>
    </row>
    <row r="91" spans="1:14" ht="31.5" customHeight="1" x14ac:dyDescent="0.3">
      <c r="A91" s="141"/>
      <c r="B91" s="356"/>
      <c r="C91" s="356"/>
      <c r="D91" s="356"/>
      <c r="E91" s="356"/>
      <c r="F91" s="356"/>
      <c r="G91" s="372"/>
      <c r="H91" s="8"/>
      <c r="I91" s="102"/>
      <c r="J91" s="225"/>
      <c r="K91" s="124"/>
      <c r="L91" s="124"/>
    </row>
    <row r="92" spans="1:14" ht="31.5" customHeight="1" x14ac:dyDescent="0.3">
      <c r="A92" s="141"/>
      <c r="B92" s="356"/>
      <c r="C92" s="356"/>
      <c r="D92" s="356"/>
      <c r="E92" s="356"/>
      <c r="F92" s="356"/>
      <c r="G92" s="372"/>
      <c r="H92" s="8"/>
      <c r="I92" s="102"/>
      <c r="J92" s="225"/>
      <c r="K92" s="124"/>
      <c r="L92" s="124"/>
    </row>
    <row r="93" spans="1:14" ht="31.5" customHeight="1" x14ac:dyDescent="0.3">
      <c r="A93" s="141"/>
      <c r="B93" s="356"/>
      <c r="C93" s="356"/>
      <c r="D93" s="356"/>
      <c r="E93" s="356"/>
      <c r="F93" s="356"/>
      <c r="G93" s="372"/>
      <c r="H93" s="8"/>
      <c r="I93" s="102"/>
      <c r="J93" s="225"/>
      <c r="K93" s="124"/>
      <c r="L93" s="124"/>
    </row>
    <row r="94" spans="1:14" s="284" customFormat="1" ht="18.75" x14ac:dyDescent="0.3">
      <c r="A94" s="477" t="s">
        <v>297</v>
      </c>
      <c r="B94" s="541"/>
      <c r="C94" s="541"/>
      <c r="D94" s="541"/>
      <c r="E94" s="541"/>
      <c r="F94" s="541"/>
      <c r="G94" s="541"/>
    </row>
    <row r="95" spans="1:14" s="284" customFormat="1" ht="18.75" x14ac:dyDescent="0.3">
      <c r="A95" s="477" t="s">
        <v>296</v>
      </c>
      <c r="B95" s="541"/>
      <c r="C95" s="541"/>
      <c r="D95" s="541"/>
      <c r="E95" s="541"/>
      <c r="F95" s="541"/>
      <c r="G95" s="541"/>
    </row>
    <row r="96" spans="1:14" s="284" customFormat="1" ht="18.75" x14ac:dyDescent="0.3">
      <c r="A96" s="477" t="s">
        <v>5</v>
      </c>
      <c r="B96" s="541"/>
      <c r="C96" s="541"/>
      <c r="D96" s="541"/>
      <c r="E96" s="541"/>
      <c r="F96" s="541"/>
      <c r="G96" s="541"/>
    </row>
    <row r="97" spans="1:7" ht="18.75" x14ac:dyDescent="0.3">
      <c r="A97" s="477" t="s">
        <v>416</v>
      </c>
      <c r="B97" s="541"/>
      <c r="C97" s="541"/>
      <c r="D97" s="541"/>
      <c r="E97" s="541"/>
      <c r="F97" s="541"/>
      <c r="G97" s="541"/>
    </row>
    <row r="98" spans="1:7" ht="18.75" x14ac:dyDescent="0.3">
      <c r="A98" s="477" t="s">
        <v>6</v>
      </c>
      <c r="B98" s="541"/>
      <c r="C98" s="541"/>
      <c r="D98" s="541"/>
      <c r="E98" s="541"/>
      <c r="F98" s="541"/>
      <c r="G98" s="541"/>
    </row>
    <row r="99" spans="1:7" ht="18" x14ac:dyDescent="0.35">
      <c r="A99" s="535" t="s">
        <v>44</v>
      </c>
      <c r="B99" s="535"/>
      <c r="C99" s="535"/>
      <c r="D99" s="535"/>
      <c r="E99" s="535"/>
      <c r="F99" s="535"/>
      <c r="G99" s="535"/>
    </row>
    <row r="100" spans="1:7" ht="15" customHeight="1" thickBot="1" x14ac:dyDescent="0.35">
      <c r="A100" s="536" t="s">
        <v>419</v>
      </c>
      <c r="B100" s="536"/>
      <c r="C100" s="536"/>
      <c r="D100" s="536"/>
      <c r="E100" s="536"/>
      <c r="F100" s="536"/>
      <c r="G100" s="536"/>
    </row>
    <row r="101" spans="1:7" ht="15" customHeight="1" thickBot="1" x14ac:dyDescent="0.25">
      <c r="A101" s="348"/>
      <c r="B101" s="537"/>
      <c r="C101" s="538"/>
      <c r="D101" s="538"/>
      <c r="E101" s="538"/>
      <c r="F101" s="539"/>
      <c r="G101" s="363" t="s">
        <v>339</v>
      </c>
    </row>
    <row r="102" spans="1:7" ht="15" customHeight="1" thickBot="1" x14ac:dyDescent="0.25">
      <c r="A102" s="349"/>
      <c r="B102" s="556" t="s">
        <v>427</v>
      </c>
      <c r="C102" s="557"/>
      <c r="D102" s="557"/>
      <c r="E102" s="557"/>
      <c r="F102" s="558"/>
      <c r="G102" s="373">
        <v>235612.06</v>
      </c>
    </row>
    <row r="103" spans="1:7" ht="24" customHeight="1" x14ac:dyDescent="0.2">
      <c r="A103" s="90">
        <v>1</v>
      </c>
      <c r="B103" s="553" t="s">
        <v>428</v>
      </c>
      <c r="C103" s="554"/>
      <c r="D103" s="554"/>
      <c r="E103" s="554"/>
      <c r="F103" s="555"/>
      <c r="G103" s="145">
        <v>15000</v>
      </c>
    </row>
    <row r="104" spans="1:7" ht="29.25" customHeight="1" x14ac:dyDescent="0.2">
      <c r="A104" s="90">
        <v>2</v>
      </c>
      <c r="B104" s="526" t="s">
        <v>429</v>
      </c>
      <c r="C104" s="527"/>
      <c r="D104" s="527"/>
      <c r="E104" s="527"/>
      <c r="F104" s="528"/>
      <c r="G104" s="146">
        <v>5000</v>
      </c>
    </row>
    <row r="105" spans="1:7" ht="16.5" customHeight="1" x14ac:dyDescent="0.2">
      <c r="A105" s="90">
        <v>3</v>
      </c>
      <c r="B105" s="526" t="s">
        <v>430</v>
      </c>
      <c r="C105" s="527"/>
      <c r="D105" s="527"/>
      <c r="E105" s="527"/>
      <c r="F105" s="528"/>
      <c r="G105" s="147">
        <v>35000</v>
      </c>
    </row>
    <row r="106" spans="1:7" ht="16.5" customHeight="1" x14ac:dyDescent="0.2">
      <c r="A106" s="90">
        <v>4</v>
      </c>
      <c r="B106" s="529" t="s">
        <v>431</v>
      </c>
      <c r="C106" s="530"/>
      <c r="D106" s="530"/>
      <c r="E106" s="530"/>
      <c r="F106" s="531"/>
      <c r="G106" s="144">
        <v>40000</v>
      </c>
    </row>
    <row r="107" spans="1:7" ht="15" customHeight="1" x14ac:dyDescent="0.2">
      <c r="A107" s="90">
        <v>5</v>
      </c>
      <c r="B107" s="532" t="s">
        <v>432</v>
      </c>
      <c r="C107" s="533"/>
      <c r="D107" s="533"/>
      <c r="E107" s="533"/>
      <c r="F107" s="534"/>
      <c r="G107" s="144">
        <v>10000</v>
      </c>
    </row>
    <row r="108" spans="1:7" ht="24" customHeight="1" x14ac:dyDescent="0.2">
      <c r="A108" s="90">
        <v>6</v>
      </c>
      <c r="B108" s="526" t="s">
        <v>433</v>
      </c>
      <c r="C108" s="527"/>
      <c r="D108" s="527"/>
      <c r="E108" s="527"/>
      <c r="F108" s="528"/>
      <c r="G108" s="144">
        <v>13000</v>
      </c>
    </row>
    <row r="109" spans="1:7" ht="24" customHeight="1" x14ac:dyDescent="0.2">
      <c r="A109" s="352">
        <v>7</v>
      </c>
      <c r="B109" s="542" t="s">
        <v>435</v>
      </c>
      <c r="C109" s="543"/>
      <c r="D109" s="543"/>
      <c r="E109" s="543"/>
      <c r="F109" s="544"/>
      <c r="G109" s="353">
        <v>20000</v>
      </c>
    </row>
    <row r="110" spans="1:7" ht="24" customHeight="1" x14ac:dyDescent="0.2">
      <c r="A110" s="355">
        <v>8</v>
      </c>
      <c r="B110" s="547" t="s">
        <v>436</v>
      </c>
      <c r="C110" s="548"/>
      <c r="D110" s="548"/>
      <c r="E110" s="548"/>
      <c r="F110" s="549"/>
      <c r="G110" s="354">
        <v>6000</v>
      </c>
    </row>
    <row r="111" spans="1:7" ht="24" customHeight="1" x14ac:dyDescent="0.2">
      <c r="A111" s="355">
        <v>9</v>
      </c>
      <c r="B111" s="545" t="s">
        <v>465</v>
      </c>
      <c r="C111" s="527"/>
      <c r="D111" s="527"/>
      <c r="E111" s="527"/>
      <c r="F111" s="546"/>
      <c r="G111" s="353">
        <v>44418.879999999997</v>
      </c>
    </row>
    <row r="112" spans="1:7" ht="24" customHeight="1" x14ac:dyDescent="0.2">
      <c r="A112" s="355">
        <v>10</v>
      </c>
      <c r="B112" s="545" t="s">
        <v>466</v>
      </c>
      <c r="C112" s="527"/>
      <c r="D112" s="527"/>
      <c r="E112" s="527"/>
      <c r="F112" s="546"/>
      <c r="G112" s="353">
        <v>25000</v>
      </c>
    </row>
    <row r="113" spans="1:14" ht="24" customHeight="1" x14ac:dyDescent="0.2">
      <c r="A113" s="355">
        <v>11</v>
      </c>
      <c r="B113" s="547" t="s">
        <v>467</v>
      </c>
      <c r="C113" s="548"/>
      <c r="D113" s="548"/>
      <c r="E113" s="548"/>
      <c r="F113" s="549"/>
      <c r="G113" s="353">
        <v>22193.18</v>
      </c>
    </row>
    <row r="114" spans="1:14" ht="15.75" x14ac:dyDescent="0.25">
      <c r="A114" s="346"/>
      <c r="B114" s="350"/>
      <c r="C114" s="350"/>
      <c r="D114" s="350"/>
      <c r="E114" s="350"/>
      <c r="F114" s="350" t="s">
        <v>247</v>
      </c>
      <c r="G114" s="351">
        <f>SUM(G103:G113)</f>
        <v>235612.06</v>
      </c>
    </row>
    <row r="115" spans="1:14" x14ac:dyDescent="0.2">
      <c r="A115" s="338"/>
      <c r="B115" s="517" t="s">
        <v>434</v>
      </c>
      <c r="C115" s="518"/>
      <c r="D115" s="518"/>
      <c r="E115" s="518"/>
      <c r="F115" s="519"/>
      <c r="G115" s="339">
        <f>G102-G114</f>
        <v>0</v>
      </c>
    </row>
    <row r="116" spans="1:14" x14ac:dyDescent="0.2">
      <c r="A116" s="284"/>
      <c r="B116" s="396"/>
      <c r="C116" s="397"/>
      <c r="D116" s="397"/>
      <c r="E116" s="397"/>
      <c r="F116" s="397"/>
      <c r="G116" s="286"/>
    </row>
    <row r="117" spans="1:14" x14ac:dyDescent="0.2">
      <c r="A117" s="284"/>
      <c r="B117" s="396"/>
      <c r="C117" s="397"/>
      <c r="D117" s="397"/>
      <c r="E117" s="397"/>
      <c r="F117" s="397"/>
      <c r="G117" s="286"/>
    </row>
    <row r="118" spans="1:14" ht="13.5" thickBot="1" x14ac:dyDescent="0.25"/>
    <row r="119" spans="1:14" ht="23.25" customHeight="1" thickBot="1" x14ac:dyDescent="0.25">
      <c r="A119" s="345"/>
      <c r="B119" s="564" t="s">
        <v>451</v>
      </c>
      <c r="C119" s="565"/>
      <c r="D119" s="565"/>
      <c r="E119" s="565"/>
      <c r="F119" s="566"/>
      <c r="G119" s="366">
        <v>11785.58</v>
      </c>
      <c r="H119" s="93"/>
      <c r="K119" s="139"/>
      <c r="L119" s="139"/>
      <c r="M119" s="139"/>
      <c r="N119" s="131"/>
    </row>
    <row r="120" spans="1:14" ht="36" customHeight="1" x14ac:dyDescent="0.2">
      <c r="A120" s="90">
        <v>1</v>
      </c>
      <c r="B120" s="567" t="s">
        <v>452</v>
      </c>
      <c r="C120" s="568"/>
      <c r="D120" s="568"/>
      <c r="E120" s="568"/>
      <c r="F120" s="569"/>
      <c r="G120" s="367">
        <v>10489.8</v>
      </c>
      <c r="H120" s="93"/>
      <c r="K120" s="131"/>
      <c r="L120" s="131"/>
      <c r="M120" s="131"/>
      <c r="N120" s="131"/>
    </row>
    <row r="121" spans="1:14" ht="27" customHeight="1" x14ac:dyDescent="0.2">
      <c r="A121" s="90">
        <v>2</v>
      </c>
      <c r="B121" s="526" t="s">
        <v>453</v>
      </c>
      <c r="C121" s="559"/>
      <c r="D121" s="559"/>
      <c r="E121" s="559"/>
      <c r="F121" s="560"/>
      <c r="G121" s="134">
        <v>1295.78</v>
      </c>
      <c r="H121" s="93"/>
      <c r="J121" s="139"/>
      <c r="K121" s="131"/>
      <c r="L121" s="131"/>
      <c r="M121" s="131"/>
      <c r="N121" s="131"/>
    </row>
    <row r="122" spans="1:14" ht="31.5" customHeight="1" x14ac:dyDescent="0.3">
      <c r="A122" s="341"/>
      <c r="B122" s="550" t="s">
        <v>247</v>
      </c>
      <c r="C122" s="551"/>
      <c r="D122" s="551"/>
      <c r="E122" s="551"/>
      <c r="F122" s="552"/>
      <c r="G122" s="369">
        <f>G120+G121</f>
        <v>11785.58</v>
      </c>
      <c r="H122" s="8"/>
      <c r="I122" s="102"/>
      <c r="J122" s="225"/>
      <c r="K122" s="124"/>
      <c r="L122" s="124"/>
    </row>
    <row r="123" spans="1:14" ht="31.5" customHeight="1" x14ac:dyDescent="0.3">
      <c r="A123" s="141"/>
      <c r="B123" s="356"/>
      <c r="C123" s="356"/>
      <c r="D123" s="356"/>
      <c r="E123" s="356"/>
      <c r="F123" s="356"/>
      <c r="G123" s="372"/>
      <c r="H123" s="8"/>
      <c r="I123" s="102"/>
      <c r="J123" s="225"/>
      <c r="K123" s="124"/>
      <c r="L123" s="124"/>
    </row>
    <row r="124" spans="1:14" ht="31.5" customHeight="1" x14ac:dyDescent="0.3">
      <c r="A124" s="141"/>
      <c r="B124" s="356"/>
      <c r="C124" s="356"/>
      <c r="D124" s="356"/>
      <c r="E124" s="356"/>
      <c r="F124" s="356"/>
      <c r="G124" s="372"/>
      <c r="H124" s="8"/>
      <c r="I124" s="102"/>
      <c r="J124" s="225"/>
      <c r="K124" s="124"/>
      <c r="L124" s="124"/>
    </row>
    <row r="125" spans="1:14" ht="31.5" customHeight="1" x14ac:dyDescent="0.3">
      <c r="A125" s="141"/>
      <c r="B125" s="356"/>
      <c r="C125" s="356"/>
      <c r="D125" s="356"/>
      <c r="E125" s="356"/>
      <c r="F125" s="356"/>
      <c r="G125" s="372"/>
      <c r="H125" s="8"/>
      <c r="I125" s="102"/>
      <c r="J125" s="225"/>
      <c r="K125" s="124"/>
      <c r="L125" s="124"/>
    </row>
    <row r="126" spans="1:14" ht="31.5" customHeight="1" x14ac:dyDescent="0.3">
      <c r="A126" s="141"/>
      <c r="B126" s="356"/>
      <c r="C126" s="356"/>
      <c r="D126" s="356"/>
      <c r="E126" s="356"/>
      <c r="F126" s="356"/>
      <c r="G126" s="372"/>
      <c r="H126" s="8"/>
      <c r="I126" s="102"/>
      <c r="J126" s="225"/>
      <c r="K126" s="124"/>
      <c r="L126" s="124"/>
    </row>
    <row r="127" spans="1:14" ht="31.5" customHeight="1" x14ac:dyDescent="0.3">
      <c r="A127" s="141"/>
      <c r="B127" s="356"/>
      <c r="C127" s="356"/>
      <c r="D127" s="356"/>
      <c r="E127" s="356"/>
      <c r="F127" s="356"/>
      <c r="G127" s="372"/>
      <c r="H127" s="8"/>
      <c r="I127" s="102"/>
      <c r="J127" s="225"/>
      <c r="K127" s="124"/>
      <c r="L127" s="124"/>
    </row>
    <row r="129" spans="1:7" s="284" customFormat="1" ht="18.75" x14ac:dyDescent="0.3">
      <c r="A129" s="477" t="s">
        <v>297</v>
      </c>
      <c r="B129" s="541"/>
      <c r="C129" s="541"/>
      <c r="D129" s="541"/>
      <c r="E129" s="541"/>
      <c r="F129" s="541"/>
      <c r="G129" s="541"/>
    </row>
    <row r="130" spans="1:7" s="284" customFormat="1" ht="18.75" x14ac:dyDescent="0.3">
      <c r="A130" s="477" t="s">
        <v>296</v>
      </c>
      <c r="B130" s="541"/>
      <c r="C130" s="541"/>
      <c r="D130" s="541"/>
      <c r="E130" s="541"/>
      <c r="F130" s="541"/>
      <c r="G130" s="541"/>
    </row>
    <row r="131" spans="1:7" s="284" customFormat="1" ht="18.75" x14ac:dyDescent="0.3">
      <c r="A131" s="477" t="s">
        <v>5</v>
      </c>
      <c r="B131" s="541"/>
      <c r="C131" s="541"/>
      <c r="D131" s="541"/>
      <c r="E131" s="541"/>
      <c r="F131" s="541"/>
      <c r="G131" s="541"/>
    </row>
    <row r="132" spans="1:7" ht="18.75" x14ac:dyDescent="0.3">
      <c r="A132" s="477" t="s">
        <v>416</v>
      </c>
      <c r="B132" s="541"/>
      <c r="C132" s="541"/>
      <c r="D132" s="541"/>
      <c r="E132" s="541"/>
      <c r="F132" s="541"/>
      <c r="G132" s="541"/>
    </row>
    <row r="133" spans="1:7" ht="18.75" x14ac:dyDescent="0.3">
      <c r="A133" s="477" t="s">
        <v>6</v>
      </c>
      <c r="B133" s="541"/>
      <c r="C133" s="541"/>
      <c r="D133" s="541"/>
      <c r="E133" s="541"/>
      <c r="F133" s="541"/>
      <c r="G133" s="541"/>
    </row>
    <row r="134" spans="1:7" ht="18" x14ac:dyDescent="0.35">
      <c r="A134" s="535" t="s">
        <v>44</v>
      </c>
      <c r="B134" s="535"/>
      <c r="C134" s="535"/>
      <c r="D134" s="535"/>
      <c r="E134" s="535"/>
      <c r="F134" s="535"/>
      <c r="G134" s="535"/>
    </row>
    <row r="135" spans="1:7" ht="15" customHeight="1" thickBot="1" x14ac:dyDescent="0.35">
      <c r="A135" s="536" t="s">
        <v>454</v>
      </c>
      <c r="B135" s="536"/>
      <c r="C135" s="536"/>
      <c r="D135" s="536"/>
      <c r="E135" s="536"/>
      <c r="F135" s="536"/>
      <c r="G135" s="536"/>
    </row>
    <row r="136" spans="1:7" ht="15" customHeight="1" thickBot="1" x14ac:dyDescent="0.25">
      <c r="A136" s="348"/>
      <c r="B136" s="537"/>
      <c r="C136" s="538"/>
      <c r="D136" s="538"/>
      <c r="E136" s="538"/>
      <c r="F136" s="539"/>
      <c r="G136" s="363" t="s">
        <v>339</v>
      </c>
    </row>
    <row r="137" spans="1:7" ht="24" customHeight="1" x14ac:dyDescent="0.2">
      <c r="A137" s="341">
        <v>1</v>
      </c>
      <c r="B137" s="540" t="s">
        <v>455</v>
      </c>
      <c r="C137" s="540"/>
      <c r="D137" s="540"/>
      <c r="E137" s="540"/>
      <c r="F137" s="540"/>
      <c r="G137" s="357">
        <v>4000</v>
      </c>
    </row>
    <row r="138" spans="1:7" ht="29.25" customHeight="1" x14ac:dyDescent="0.2">
      <c r="A138" s="90">
        <v>2</v>
      </c>
      <c r="B138" s="526" t="s">
        <v>456</v>
      </c>
      <c r="C138" s="527"/>
      <c r="D138" s="527"/>
      <c r="E138" s="527"/>
      <c r="F138" s="528"/>
      <c r="G138" s="146">
        <v>4000</v>
      </c>
    </row>
    <row r="139" spans="1:7" ht="16.5" customHeight="1" x14ac:dyDescent="0.2">
      <c r="A139" s="90">
        <v>3</v>
      </c>
      <c r="B139" s="526" t="s">
        <v>458</v>
      </c>
      <c r="C139" s="527"/>
      <c r="D139" s="527"/>
      <c r="E139" s="527"/>
      <c r="F139" s="528"/>
      <c r="G139" s="147">
        <v>6000</v>
      </c>
    </row>
    <row r="140" spans="1:7" ht="16.5" customHeight="1" x14ac:dyDescent="0.2">
      <c r="A140" s="90">
        <v>4</v>
      </c>
      <c r="B140" s="529" t="s">
        <v>457</v>
      </c>
      <c r="C140" s="530"/>
      <c r="D140" s="530"/>
      <c r="E140" s="530"/>
      <c r="F140" s="531"/>
      <c r="G140" s="144">
        <v>3400</v>
      </c>
    </row>
    <row r="141" spans="1:7" ht="15" customHeight="1" x14ac:dyDescent="0.2">
      <c r="A141" s="90">
        <v>5</v>
      </c>
      <c r="B141" s="532" t="s">
        <v>459</v>
      </c>
      <c r="C141" s="533"/>
      <c r="D141" s="533"/>
      <c r="E141" s="533"/>
      <c r="F141" s="534"/>
      <c r="G141" s="144">
        <v>10000</v>
      </c>
    </row>
    <row r="142" spans="1:7" ht="24" customHeight="1" x14ac:dyDescent="0.2">
      <c r="A142" s="90">
        <v>6</v>
      </c>
      <c r="B142" s="526" t="s">
        <v>460</v>
      </c>
      <c r="C142" s="527"/>
      <c r="D142" s="527"/>
      <c r="E142" s="527"/>
      <c r="F142" s="528"/>
      <c r="G142" s="144">
        <v>20000</v>
      </c>
    </row>
    <row r="143" spans="1:7" ht="24" customHeight="1" x14ac:dyDescent="0.2">
      <c r="A143" s="352">
        <v>7</v>
      </c>
      <c r="B143" s="514" t="s">
        <v>511</v>
      </c>
      <c r="C143" s="515"/>
      <c r="D143" s="515"/>
      <c r="E143" s="515"/>
      <c r="F143" s="516"/>
      <c r="G143" s="353">
        <v>20000</v>
      </c>
    </row>
    <row r="144" spans="1:7" ht="15.75" x14ac:dyDescent="0.25">
      <c r="A144" s="347"/>
      <c r="B144" s="350"/>
      <c r="C144" s="350"/>
      <c r="D144" s="350"/>
      <c r="E144" s="350"/>
      <c r="F144" s="350" t="s">
        <v>247</v>
      </c>
      <c r="G144" s="351">
        <f>SUM(G137:G143)</f>
        <v>67400</v>
      </c>
    </row>
    <row r="145" spans="1:7" x14ac:dyDescent="0.2">
      <c r="A145" s="338"/>
      <c r="B145" s="517" t="s">
        <v>434</v>
      </c>
      <c r="C145" s="518"/>
      <c r="D145" s="518"/>
      <c r="E145" s="518"/>
      <c r="F145" s="519"/>
      <c r="G145" s="339"/>
    </row>
    <row r="147" spans="1:7" ht="18.75" x14ac:dyDescent="0.3">
      <c r="A147" s="477"/>
      <c r="B147" s="541"/>
      <c r="C147" s="541"/>
      <c r="D147" s="541"/>
      <c r="E147" s="541"/>
      <c r="F147" s="541"/>
      <c r="G147" s="541"/>
    </row>
    <row r="148" spans="1:7" ht="18.75" x14ac:dyDescent="0.3">
      <c r="A148" s="477"/>
      <c r="B148" s="541"/>
      <c r="C148" s="541"/>
      <c r="D148" s="541"/>
      <c r="E148" s="541"/>
      <c r="F148" s="541"/>
      <c r="G148" s="541"/>
    </row>
    <row r="149" spans="1:7" ht="18.75" x14ac:dyDescent="0.3">
      <c r="A149" s="477"/>
      <c r="B149" s="541"/>
      <c r="C149" s="541"/>
      <c r="D149" s="541"/>
      <c r="E149" s="541"/>
      <c r="F149" s="541"/>
      <c r="G149" s="541"/>
    </row>
    <row r="150" spans="1:7" ht="18.75" x14ac:dyDescent="0.3">
      <c r="A150" s="477"/>
      <c r="B150" s="541"/>
      <c r="C150" s="541"/>
      <c r="D150" s="541"/>
      <c r="E150" s="541"/>
      <c r="F150" s="541"/>
      <c r="G150" s="541"/>
    </row>
    <row r="151" spans="1:7" ht="18.75" x14ac:dyDescent="0.3">
      <c r="A151" s="477"/>
      <c r="B151" s="541"/>
      <c r="C151" s="541"/>
      <c r="D151" s="541"/>
      <c r="E151" s="541"/>
      <c r="F151" s="541"/>
      <c r="G151" s="541"/>
    </row>
    <row r="152" spans="1:7" ht="18" x14ac:dyDescent="0.35">
      <c r="A152" s="535"/>
      <c r="B152" s="535"/>
      <c r="C152" s="535"/>
      <c r="D152" s="535"/>
      <c r="E152" s="535"/>
      <c r="F152" s="535"/>
      <c r="G152" s="535"/>
    </row>
    <row r="153" spans="1:7" ht="19.5" thickBot="1" x14ac:dyDescent="0.35">
      <c r="A153" s="536"/>
      <c r="B153" s="536"/>
      <c r="C153" s="536"/>
      <c r="D153" s="536"/>
      <c r="E153" s="536"/>
      <c r="F153" s="536"/>
      <c r="G153" s="536"/>
    </row>
    <row r="154" spans="1:7" ht="45" customHeight="1" thickBot="1" x14ac:dyDescent="0.25">
      <c r="A154" s="91"/>
      <c r="B154" s="577" t="s">
        <v>505</v>
      </c>
      <c r="C154" s="578"/>
      <c r="D154" s="578"/>
      <c r="E154" s="578"/>
      <c r="F154" s="579"/>
      <c r="G154" s="379">
        <v>207295.35</v>
      </c>
    </row>
    <row r="155" spans="1:7" ht="24.75" customHeight="1" x14ac:dyDescent="0.2">
      <c r="A155" s="378">
        <v>6</v>
      </c>
      <c r="B155" s="526" t="s">
        <v>410</v>
      </c>
      <c r="C155" s="527"/>
      <c r="D155" s="527"/>
      <c r="E155" s="527"/>
      <c r="F155" s="528"/>
      <c r="G155" s="144">
        <v>50000</v>
      </c>
    </row>
    <row r="156" spans="1:7" ht="24" customHeight="1" x14ac:dyDescent="0.2">
      <c r="A156" s="378">
        <v>9</v>
      </c>
      <c r="B156" s="526" t="s">
        <v>411</v>
      </c>
      <c r="C156" s="527"/>
      <c r="D156" s="527"/>
      <c r="E156" s="527"/>
      <c r="F156" s="528"/>
      <c r="G156" s="144">
        <v>40795.35</v>
      </c>
    </row>
    <row r="157" spans="1:7" ht="42.75" customHeight="1" x14ac:dyDescent="0.2">
      <c r="A157" s="378">
        <v>10</v>
      </c>
      <c r="B157" s="526" t="s">
        <v>412</v>
      </c>
      <c r="C157" s="527"/>
      <c r="D157" s="527"/>
      <c r="E157" s="527"/>
      <c r="F157" s="528"/>
      <c r="G157" s="144">
        <v>40000</v>
      </c>
    </row>
    <row r="158" spans="1:7" ht="26.25" customHeight="1" x14ac:dyDescent="0.2">
      <c r="A158" s="378">
        <v>11</v>
      </c>
      <c r="B158" s="526" t="s">
        <v>413</v>
      </c>
      <c r="C158" s="527"/>
      <c r="D158" s="527"/>
      <c r="E158" s="527"/>
      <c r="F158" s="528"/>
      <c r="G158" s="144">
        <v>40000</v>
      </c>
    </row>
    <row r="159" spans="1:7" ht="31.5" customHeight="1" x14ac:dyDescent="0.2">
      <c r="A159" s="378">
        <v>12</v>
      </c>
      <c r="B159" s="587" t="s">
        <v>415</v>
      </c>
      <c r="C159" s="515"/>
      <c r="D159" s="515"/>
      <c r="E159" s="515"/>
      <c r="F159" s="588"/>
      <c r="G159" s="144">
        <v>30500</v>
      </c>
    </row>
    <row r="160" spans="1:7" ht="23.25" customHeight="1" x14ac:dyDescent="0.2">
      <c r="A160" s="378">
        <v>15</v>
      </c>
      <c r="B160" s="526" t="s">
        <v>414</v>
      </c>
      <c r="C160" s="527"/>
      <c r="D160" s="527"/>
      <c r="E160" s="527"/>
      <c r="F160" s="528"/>
      <c r="G160" s="134">
        <v>6000</v>
      </c>
    </row>
    <row r="161" spans="1:7" x14ac:dyDescent="0.2">
      <c r="A161" s="338"/>
      <c r="B161" s="589" t="s">
        <v>504</v>
      </c>
      <c r="C161" s="590"/>
      <c r="D161" s="590"/>
      <c r="E161" s="590"/>
      <c r="F161" s="591"/>
      <c r="G161" s="339">
        <f>SUM(G155:G160)</f>
        <v>207295.35</v>
      </c>
    </row>
    <row r="162" spans="1:7" x14ac:dyDescent="0.2">
      <c r="G162" s="380">
        <f>G154-G161</f>
        <v>0</v>
      </c>
    </row>
  </sheetData>
  <mergeCells count="128">
    <mergeCell ref="B158:F158"/>
    <mergeCell ref="B159:F159"/>
    <mergeCell ref="B160:F160"/>
    <mergeCell ref="B161:F161"/>
    <mergeCell ref="B155:F155"/>
    <mergeCell ref="B156:F156"/>
    <mergeCell ref="B157:F157"/>
    <mergeCell ref="A147:G147"/>
    <mergeCell ref="A148:G148"/>
    <mergeCell ref="A149:G149"/>
    <mergeCell ref="A150:G150"/>
    <mergeCell ref="A151:G151"/>
    <mergeCell ref="A152:G152"/>
    <mergeCell ref="A153:G153"/>
    <mergeCell ref="B154:F154"/>
    <mergeCell ref="B40:F40"/>
    <mergeCell ref="B41:F41"/>
    <mergeCell ref="B42:F42"/>
    <mergeCell ref="B43:F43"/>
    <mergeCell ref="B44:F44"/>
    <mergeCell ref="B45:F45"/>
    <mergeCell ref="B46:F46"/>
    <mergeCell ref="B48:F48"/>
    <mergeCell ref="J22:M22"/>
    <mergeCell ref="J23:M23"/>
    <mergeCell ref="B38:F38"/>
    <mergeCell ref="B32:F32"/>
    <mergeCell ref="B33:F33"/>
    <mergeCell ref="B37:F37"/>
    <mergeCell ref="B34:F34"/>
    <mergeCell ref="B35:F35"/>
    <mergeCell ref="B36:F36"/>
    <mergeCell ref="C31:F31"/>
    <mergeCell ref="B24:F24"/>
    <mergeCell ref="B47:F47"/>
    <mergeCell ref="B20:F20"/>
    <mergeCell ref="B21:F21"/>
    <mergeCell ref="A1:G1"/>
    <mergeCell ref="A2:G2"/>
    <mergeCell ref="A3:G3"/>
    <mergeCell ref="A4:G4"/>
    <mergeCell ref="A5:G5"/>
    <mergeCell ref="B22:F22"/>
    <mergeCell ref="B23:F23"/>
    <mergeCell ref="B17:F17"/>
    <mergeCell ref="B19:F19"/>
    <mergeCell ref="B18:F18"/>
    <mergeCell ref="A6:G6"/>
    <mergeCell ref="B13:F13"/>
    <mergeCell ref="B14:F14"/>
    <mergeCell ref="B15:F15"/>
    <mergeCell ref="B16:F16"/>
    <mergeCell ref="A7:G7"/>
    <mergeCell ref="B8:F8"/>
    <mergeCell ref="B10:F10"/>
    <mergeCell ref="B11:F11"/>
    <mergeCell ref="B12:F12"/>
    <mergeCell ref="J14:M14"/>
    <mergeCell ref="J15:M15"/>
    <mergeCell ref="J16:M16"/>
    <mergeCell ref="J17:M17"/>
    <mergeCell ref="J19:M19"/>
    <mergeCell ref="I1:Q1"/>
    <mergeCell ref="J20:M20"/>
    <mergeCell ref="J21:M21"/>
    <mergeCell ref="J12:M12"/>
    <mergeCell ref="J13:M13"/>
    <mergeCell ref="I2:P11"/>
    <mergeCell ref="B70:F70"/>
    <mergeCell ref="B71:F71"/>
    <mergeCell ref="B122:F122"/>
    <mergeCell ref="B67:F67"/>
    <mergeCell ref="B68:F68"/>
    <mergeCell ref="B69:F69"/>
    <mergeCell ref="B119:F119"/>
    <mergeCell ref="B120:F120"/>
    <mergeCell ref="B121:F121"/>
    <mergeCell ref="B73:F73"/>
    <mergeCell ref="A94:G94"/>
    <mergeCell ref="A95:G95"/>
    <mergeCell ref="A96:G96"/>
    <mergeCell ref="A97:G97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104:F104"/>
    <mergeCell ref="B85:F85"/>
    <mergeCell ref="B105:F105"/>
    <mergeCell ref="B106:F106"/>
    <mergeCell ref="B107:F107"/>
    <mergeCell ref="B108:F108"/>
    <mergeCell ref="A98:G98"/>
    <mergeCell ref="A99:G99"/>
    <mergeCell ref="A100:G100"/>
    <mergeCell ref="B101:F101"/>
    <mergeCell ref="B103:F103"/>
    <mergeCell ref="B102:F102"/>
    <mergeCell ref="B143:F143"/>
    <mergeCell ref="B145:F145"/>
    <mergeCell ref="B9:F9"/>
    <mergeCell ref="B25:F25"/>
    <mergeCell ref="B138:F138"/>
    <mergeCell ref="B139:F139"/>
    <mergeCell ref="B140:F140"/>
    <mergeCell ref="B141:F141"/>
    <mergeCell ref="B142:F142"/>
    <mergeCell ref="A134:G134"/>
    <mergeCell ref="A135:G135"/>
    <mergeCell ref="B136:F136"/>
    <mergeCell ref="B137:F137"/>
    <mergeCell ref="A129:G129"/>
    <mergeCell ref="A130:G130"/>
    <mergeCell ref="A131:G131"/>
    <mergeCell ref="A132:G132"/>
    <mergeCell ref="A133:G133"/>
    <mergeCell ref="B109:F109"/>
    <mergeCell ref="B115:F115"/>
    <mergeCell ref="B111:F111"/>
    <mergeCell ref="B112:F112"/>
    <mergeCell ref="B113:F113"/>
    <mergeCell ref="B110:F110"/>
  </mergeCells>
  <pageMargins left="0.47244094488188981" right="0.11811023622047245" top="0.59055118110236227" bottom="0.39370078740157483" header="0.31496062992125984" footer="0.31496062992125984"/>
  <pageSetup scale="9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57"/>
  </sheetPr>
  <dimension ref="A1:H46"/>
  <sheetViews>
    <sheetView zoomScale="110" zoomScaleNormal="110" workbookViewId="0">
      <selection activeCell="M11" sqref="M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9.7109375" customWidth="1"/>
    <col min="8" max="8" width="21.5703125" customWidth="1"/>
  </cols>
  <sheetData>
    <row r="1" spans="1:8" ht="18" x14ac:dyDescent="0.35">
      <c r="A1" s="51"/>
      <c r="B1" s="52"/>
      <c r="C1" s="53"/>
      <c r="D1" s="53"/>
      <c r="E1" s="53"/>
      <c r="F1" s="53"/>
      <c r="G1" s="53"/>
      <c r="H1" s="54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19.5" thickBot="1" x14ac:dyDescent="0.35">
      <c r="A9" s="504" t="s">
        <v>512</v>
      </c>
      <c r="B9" s="504"/>
      <c r="C9" s="504"/>
      <c r="D9" s="504"/>
      <c r="E9" s="504"/>
      <c r="F9" s="504"/>
      <c r="G9" s="504"/>
      <c r="H9" s="50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190">
        <v>3</v>
      </c>
      <c r="B12" s="191" t="s">
        <v>96</v>
      </c>
      <c r="C12" s="191" t="s">
        <v>71</v>
      </c>
      <c r="D12" s="191" t="s">
        <v>74</v>
      </c>
      <c r="E12" s="191" t="s">
        <v>76</v>
      </c>
      <c r="F12" s="173" t="s">
        <v>60</v>
      </c>
      <c r="G12" s="174" t="s">
        <v>61</v>
      </c>
      <c r="H12" s="192">
        <v>22560</v>
      </c>
    </row>
    <row r="13" spans="1:8" x14ac:dyDescent="0.2">
      <c r="A13" s="190">
        <v>3</v>
      </c>
      <c r="B13" s="191" t="s">
        <v>96</v>
      </c>
      <c r="C13" s="191" t="s">
        <v>71</v>
      </c>
      <c r="D13" s="191" t="s">
        <v>74</v>
      </c>
      <c r="E13" s="191" t="s">
        <v>76</v>
      </c>
      <c r="F13" s="193">
        <v>51401</v>
      </c>
      <c r="G13" s="175" t="s">
        <v>293</v>
      </c>
      <c r="H13" s="194">
        <v>1473.9</v>
      </c>
    </row>
    <row r="14" spans="1:8" x14ac:dyDescent="0.2">
      <c r="A14" s="190">
        <v>3</v>
      </c>
      <c r="B14" s="191" t="s">
        <v>96</v>
      </c>
      <c r="C14" s="191" t="s">
        <v>71</v>
      </c>
      <c r="D14" s="191" t="s">
        <v>74</v>
      </c>
      <c r="E14" s="191" t="s">
        <v>76</v>
      </c>
      <c r="F14" s="193">
        <v>51501</v>
      </c>
      <c r="G14" s="175" t="s">
        <v>294</v>
      </c>
      <c r="H14" s="194">
        <v>1149.9000000000001</v>
      </c>
    </row>
    <row r="15" spans="1:8" x14ac:dyDescent="0.2">
      <c r="A15" s="190">
        <v>3</v>
      </c>
      <c r="B15" s="191" t="s">
        <v>96</v>
      </c>
      <c r="C15" s="191" t="s">
        <v>71</v>
      </c>
      <c r="D15" s="191" t="s">
        <v>74</v>
      </c>
      <c r="E15" s="191" t="s">
        <v>76</v>
      </c>
      <c r="F15" s="193">
        <v>54602</v>
      </c>
      <c r="G15" s="174" t="s">
        <v>380</v>
      </c>
      <c r="H15" s="194">
        <v>43027.87</v>
      </c>
    </row>
    <row r="16" spans="1:8" x14ac:dyDescent="0.2">
      <c r="A16" s="190">
        <v>3</v>
      </c>
      <c r="B16" s="191" t="s">
        <v>96</v>
      </c>
      <c r="C16" s="191" t="s">
        <v>71</v>
      </c>
      <c r="D16" s="191" t="s">
        <v>74</v>
      </c>
      <c r="E16" s="191" t="s">
        <v>76</v>
      </c>
      <c r="F16" s="193">
        <v>51110</v>
      </c>
      <c r="G16" s="174" t="s">
        <v>470</v>
      </c>
      <c r="H16" s="194">
        <v>7419.15</v>
      </c>
    </row>
    <row r="17" spans="1:8" x14ac:dyDescent="0.2">
      <c r="A17" s="190">
        <v>3</v>
      </c>
      <c r="B17" s="191" t="s">
        <v>96</v>
      </c>
      <c r="C17" s="191" t="s">
        <v>71</v>
      </c>
      <c r="D17" s="191" t="s">
        <v>74</v>
      </c>
      <c r="E17" s="191" t="s">
        <v>76</v>
      </c>
      <c r="F17" s="193">
        <v>54109</v>
      </c>
      <c r="G17" s="174" t="s">
        <v>471</v>
      </c>
      <c r="H17" s="194">
        <v>3000</v>
      </c>
    </row>
    <row r="18" spans="1:8" x14ac:dyDescent="0.2">
      <c r="A18" s="190">
        <v>3</v>
      </c>
      <c r="B18" s="191" t="s">
        <v>96</v>
      </c>
      <c r="C18" s="191" t="s">
        <v>71</v>
      </c>
      <c r="D18" s="191" t="s">
        <v>74</v>
      </c>
      <c r="E18" s="191" t="s">
        <v>76</v>
      </c>
      <c r="F18" s="193">
        <v>61602</v>
      </c>
      <c r="G18" s="175" t="s">
        <v>381</v>
      </c>
      <c r="H18" s="194">
        <v>16369.18</v>
      </c>
    </row>
    <row r="19" spans="1:8" ht="15" x14ac:dyDescent="0.2">
      <c r="A19" s="176"/>
      <c r="B19" s="177"/>
      <c r="C19" s="177"/>
      <c r="D19" s="177"/>
      <c r="E19" s="178"/>
      <c r="F19" s="179"/>
      <c r="G19" s="180"/>
      <c r="H19" s="181"/>
    </row>
    <row r="20" spans="1:8" ht="15.75" thickBot="1" x14ac:dyDescent="0.25">
      <c r="A20" s="195"/>
      <c r="B20" s="182"/>
      <c r="C20" s="182"/>
      <c r="D20" s="182"/>
      <c r="E20" s="182"/>
      <c r="F20" s="183"/>
      <c r="G20" s="184" t="s">
        <v>27</v>
      </c>
      <c r="H20" s="185">
        <f>SUM(H12:H19)</f>
        <v>95000</v>
      </c>
    </row>
    <row r="21" spans="1:8" ht="15" x14ac:dyDescent="0.3">
      <c r="A21" s="9"/>
      <c r="B21" s="9"/>
      <c r="C21" s="10"/>
      <c r="D21" s="4"/>
      <c r="E21" s="4"/>
      <c r="F21" s="4"/>
      <c r="G21" s="2"/>
      <c r="H21" s="8"/>
    </row>
    <row r="22" spans="1:8" ht="15.75" thickBot="1" x14ac:dyDescent="0.35">
      <c r="A22" s="9"/>
      <c r="B22" s="9"/>
      <c r="C22" s="10"/>
      <c r="D22" s="4"/>
      <c r="E22" s="4"/>
      <c r="F22" s="4"/>
      <c r="G22" s="2"/>
      <c r="H22" s="8"/>
    </row>
    <row r="23" spans="1:8" ht="15" x14ac:dyDescent="0.3">
      <c r="A23" s="601" t="s">
        <v>207</v>
      </c>
      <c r="B23" s="602"/>
      <c r="C23" s="602"/>
      <c r="D23" s="602"/>
      <c r="E23" s="602"/>
      <c r="F23" s="602"/>
      <c r="G23" s="603" t="s">
        <v>328</v>
      </c>
      <c r="H23" s="604"/>
    </row>
    <row r="24" spans="1:8" ht="15" x14ac:dyDescent="0.3">
      <c r="A24" s="28"/>
      <c r="B24" s="29"/>
      <c r="C24" s="29"/>
      <c r="D24" s="29"/>
      <c r="E24" s="29"/>
      <c r="F24" s="29"/>
      <c r="G24" s="28"/>
      <c r="H24" s="30"/>
    </row>
    <row r="25" spans="1:8" ht="14.25" x14ac:dyDescent="0.3">
      <c r="A25" s="595" t="s">
        <v>206</v>
      </c>
      <c r="B25" s="600"/>
      <c r="C25" s="600"/>
      <c r="D25" s="600"/>
      <c r="E25" s="600"/>
      <c r="F25" s="596"/>
      <c r="G25" s="595" t="s">
        <v>110</v>
      </c>
      <c r="H25" s="596"/>
    </row>
    <row r="26" spans="1:8" ht="15" x14ac:dyDescent="0.3">
      <c r="A26" s="28"/>
      <c r="B26" s="29"/>
      <c r="C26" s="29"/>
      <c r="D26" s="29"/>
      <c r="E26" s="29"/>
      <c r="F26" s="29"/>
      <c r="G26" s="28"/>
      <c r="H26" s="30"/>
    </row>
    <row r="27" spans="1:8" ht="14.25" customHeight="1" x14ac:dyDescent="0.3">
      <c r="A27" s="592" t="s">
        <v>329</v>
      </c>
      <c r="B27" s="593"/>
      <c r="C27" s="593"/>
      <c r="D27" s="593"/>
      <c r="E27" s="593"/>
      <c r="F27" s="594"/>
      <c r="G27" s="595" t="s">
        <v>322</v>
      </c>
      <c r="H27" s="596"/>
    </row>
    <row r="28" spans="1:8" ht="9.75" customHeight="1" x14ac:dyDescent="0.3">
      <c r="A28" s="31"/>
      <c r="B28" s="27"/>
      <c r="C28" s="27"/>
      <c r="D28" s="27"/>
      <c r="E28" s="27"/>
      <c r="F28" s="27"/>
      <c r="G28" s="31"/>
      <c r="H28" s="30"/>
    </row>
    <row r="29" spans="1:8" ht="36" customHeight="1" thickBot="1" x14ac:dyDescent="0.35">
      <c r="A29" s="597" t="s">
        <v>330</v>
      </c>
      <c r="B29" s="598"/>
      <c r="C29" s="598"/>
      <c r="D29" s="598"/>
      <c r="E29" s="598"/>
      <c r="F29" s="599"/>
      <c r="G29" s="597" t="s">
        <v>323</v>
      </c>
      <c r="H29" s="599"/>
    </row>
    <row r="30" spans="1:8" ht="15" x14ac:dyDescent="0.3">
      <c r="A30" s="27"/>
      <c r="B30" s="27"/>
      <c r="C30" s="27"/>
      <c r="D30" s="27"/>
      <c r="E30" s="27"/>
      <c r="F30" s="27"/>
      <c r="G30" s="27"/>
      <c r="H30" s="26"/>
    </row>
    <row r="31" spans="1:8" ht="18" x14ac:dyDescent="0.35">
      <c r="A31" s="513"/>
      <c r="B31" s="513"/>
      <c r="C31" s="513"/>
      <c r="D31" s="513"/>
      <c r="E31" s="513"/>
      <c r="F31" s="513"/>
      <c r="G31" s="2"/>
      <c r="H31" s="8"/>
    </row>
    <row r="32" spans="1:8" ht="15" x14ac:dyDescent="0.3">
      <c r="A32" s="430"/>
      <c r="B32" s="430"/>
      <c r="C32" s="430"/>
      <c r="D32" s="430"/>
      <c r="E32" s="430"/>
      <c r="F32" s="430"/>
      <c r="G32" s="430"/>
      <c r="H32" s="8"/>
    </row>
    <row r="33" spans="1:8" ht="15" x14ac:dyDescent="0.3">
      <c r="A33" s="430"/>
      <c r="B33" s="430"/>
      <c r="C33" s="430"/>
      <c r="D33" s="430"/>
      <c r="E33" s="430"/>
      <c r="F33" s="430"/>
      <c r="G33" s="430"/>
      <c r="H33" s="8"/>
    </row>
    <row r="34" spans="1:8" ht="15" x14ac:dyDescent="0.3">
      <c r="A34" s="9"/>
      <c r="B34" s="9"/>
      <c r="C34" s="10"/>
      <c r="D34" s="4"/>
      <c r="E34" s="4"/>
      <c r="F34" s="4"/>
      <c r="G34" s="2"/>
      <c r="H34" s="8"/>
    </row>
    <row r="35" spans="1:8" ht="18" x14ac:dyDescent="0.35">
      <c r="A35" s="3"/>
      <c r="B35" s="61"/>
      <c r="C35" s="10"/>
      <c r="D35" s="4"/>
      <c r="E35" s="4"/>
      <c r="F35" s="4"/>
      <c r="G35" s="2"/>
      <c r="H35" s="8"/>
    </row>
    <row r="36" spans="1:8" ht="18" x14ac:dyDescent="0.35">
      <c r="A36" s="3"/>
      <c r="B36" s="61"/>
      <c r="C36" s="10"/>
      <c r="D36" s="4"/>
      <c r="E36" s="4"/>
      <c r="F36" s="4"/>
      <c r="G36" s="2"/>
      <c r="H36" s="8"/>
    </row>
    <row r="37" spans="1:8" ht="15" x14ac:dyDescent="0.3">
      <c r="A37" s="25"/>
      <c r="B37" s="22"/>
      <c r="C37" s="10"/>
      <c r="D37" s="4"/>
      <c r="E37" s="4"/>
      <c r="F37" s="4"/>
      <c r="G37" s="2"/>
      <c r="H37" s="8"/>
    </row>
    <row r="38" spans="1:8" ht="15" x14ac:dyDescent="0.3">
      <c r="A38" s="25"/>
      <c r="B38" s="9"/>
      <c r="C38" s="10"/>
      <c r="D38" s="4"/>
      <c r="E38" s="4"/>
      <c r="F38" s="4"/>
      <c r="G38" s="2"/>
      <c r="H38" s="8"/>
    </row>
    <row r="39" spans="1:8" ht="15" x14ac:dyDescent="0.3">
      <c r="A39" s="25"/>
      <c r="B39" s="9"/>
      <c r="C39" s="10"/>
      <c r="D39" s="4"/>
      <c r="E39" s="4"/>
      <c r="F39" s="4"/>
      <c r="G39" s="2"/>
      <c r="H39" s="8"/>
    </row>
    <row r="40" spans="1:8" ht="15" x14ac:dyDescent="0.3">
      <c r="A40" s="25"/>
      <c r="B40" s="9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6"/>
      <c r="B44" s="9"/>
      <c r="C44" s="10"/>
      <c r="D44" s="4"/>
      <c r="E44" s="4"/>
      <c r="F44" s="4"/>
      <c r="G44" s="2"/>
      <c r="H44" s="8"/>
    </row>
    <row r="45" spans="1:8" ht="15" x14ac:dyDescent="0.3">
      <c r="A45" s="26"/>
      <c r="B45" s="9"/>
      <c r="C45" s="10"/>
      <c r="D45" s="4"/>
      <c r="E45" s="4"/>
      <c r="F45" s="4"/>
      <c r="G45" s="2"/>
      <c r="H45" s="8"/>
    </row>
    <row r="46" spans="1:8" ht="15" x14ac:dyDescent="0.3">
      <c r="A46" s="23"/>
      <c r="B46" s="9"/>
      <c r="C46" s="10"/>
      <c r="D46" s="4"/>
      <c r="E46" s="4"/>
      <c r="F46" s="4"/>
      <c r="G46" s="2"/>
      <c r="H46" s="8"/>
    </row>
  </sheetData>
  <protectedRanges>
    <protectedRange sqref="H20" name="Rango1"/>
  </protectedRanges>
  <mergeCells count="20">
    <mergeCell ref="A25:F25"/>
    <mergeCell ref="G25:H25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3:F23"/>
    <mergeCell ref="G23:H23"/>
    <mergeCell ref="A33:G33"/>
    <mergeCell ref="A27:F27"/>
    <mergeCell ref="G27:H27"/>
    <mergeCell ref="A29:F29"/>
    <mergeCell ref="G29:H29"/>
    <mergeCell ref="A31:F31"/>
    <mergeCell ref="A32:G32"/>
  </mergeCells>
  <pageMargins left="0.47" right="0.11811023622047245" top="0.74803149606299213" bottom="0.74803149606299213" header="0.31496062992125984" footer="0.31496062992125984"/>
  <pageSetup scale="94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57"/>
  </sheetPr>
  <dimension ref="A1:L37"/>
  <sheetViews>
    <sheetView zoomScale="85" zoomScaleNormal="85" workbookViewId="0">
      <selection activeCell="G9" sqref="G9"/>
    </sheetView>
  </sheetViews>
  <sheetFormatPr baseColWidth="10" defaultRowHeight="15" x14ac:dyDescent="0.3"/>
  <cols>
    <col min="1" max="2" width="4.5703125" style="6" customWidth="1"/>
    <col min="3" max="3" width="4.5703125" style="5" customWidth="1"/>
    <col min="4" max="5" width="4.5703125" style="1" customWidth="1"/>
    <col min="6" max="6" width="14.85546875" style="1" customWidth="1"/>
    <col min="7" max="7" width="50.7109375" style="2" customWidth="1"/>
    <col min="8" max="8" width="24.85546875" style="8" customWidth="1"/>
  </cols>
  <sheetData>
    <row r="1" spans="1:12" ht="18" x14ac:dyDescent="0.35">
      <c r="A1" s="51"/>
      <c r="B1" s="52"/>
      <c r="C1" s="53"/>
      <c r="D1" s="53"/>
      <c r="E1" s="53"/>
      <c r="F1" s="53"/>
      <c r="G1" s="53"/>
      <c r="H1" s="54"/>
    </row>
    <row r="2" spans="1:12" ht="18.75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12" ht="18.75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12" ht="18.75" x14ac:dyDescent="0.3">
      <c r="A4" s="495" t="s">
        <v>113</v>
      </c>
      <c r="B4" s="509"/>
      <c r="C4" s="509"/>
      <c r="D4" s="509"/>
      <c r="E4" s="509"/>
      <c r="F4" s="509"/>
      <c r="G4" s="509"/>
      <c r="H4" s="509"/>
    </row>
    <row r="5" spans="1:12" ht="18.75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12" ht="18.75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12" x14ac:dyDescent="0.3">
      <c r="A7" s="171"/>
      <c r="B7" s="172"/>
      <c r="C7" s="172"/>
      <c r="D7" s="172"/>
      <c r="E7" s="172"/>
      <c r="F7" s="172"/>
      <c r="G7" s="171"/>
      <c r="H7" s="186"/>
    </row>
    <row r="8" spans="1:12" ht="20.25" customHeight="1" thickBot="1" x14ac:dyDescent="0.4">
      <c r="A8" s="605" t="s">
        <v>45</v>
      </c>
      <c r="B8" s="605"/>
      <c r="C8" s="605"/>
      <c r="D8" s="605"/>
      <c r="E8" s="605"/>
      <c r="F8" s="605"/>
      <c r="G8" s="605"/>
      <c r="H8" s="605"/>
    </row>
    <row r="9" spans="1:12" ht="34.5" customHeight="1" thickBot="1" x14ac:dyDescent="0.35">
      <c r="A9" s="505" t="s">
        <v>0</v>
      </c>
      <c r="B9" s="506"/>
      <c r="C9" s="506"/>
      <c r="D9" s="506"/>
      <c r="E9" s="507"/>
      <c r="F9" s="508" t="s">
        <v>25</v>
      </c>
      <c r="G9" s="155"/>
      <c r="H9" s="156"/>
    </row>
    <row r="10" spans="1:12" s="11" customFormat="1" ht="201" customHeight="1" thickBot="1" x14ac:dyDescent="0.25">
      <c r="A10" s="166" t="s">
        <v>21</v>
      </c>
      <c r="B10" s="167" t="s">
        <v>22</v>
      </c>
      <c r="C10" s="167" t="s">
        <v>23</v>
      </c>
      <c r="D10" s="167" t="s">
        <v>29</v>
      </c>
      <c r="E10" s="168" t="s">
        <v>24</v>
      </c>
      <c r="F10" s="497"/>
      <c r="G10" s="160" t="s">
        <v>26</v>
      </c>
      <c r="H10" s="161" t="s">
        <v>46</v>
      </c>
      <c r="L10" s="11">
        <v>5</v>
      </c>
    </row>
    <row r="11" spans="1:12" ht="15.75" customHeight="1" x14ac:dyDescent="0.2">
      <c r="A11" s="196">
        <v>5</v>
      </c>
      <c r="B11" s="197" t="s">
        <v>111</v>
      </c>
      <c r="C11" s="197" t="s">
        <v>71</v>
      </c>
      <c r="D11" s="197" t="s">
        <v>74</v>
      </c>
      <c r="E11" s="197" t="s">
        <v>76</v>
      </c>
      <c r="F11" s="198" t="s">
        <v>208</v>
      </c>
      <c r="G11" s="199" t="s">
        <v>288</v>
      </c>
      <c r="H11" s="200">
        <v>0</v>
      </c>
      <c r="I11" s="201"/>
    </row>
    <row r="12" spans="1:12" ht="15.75" customHeight="1" x14ac:dyDescent="0.2">
      <c r="A12" s="202">
        <v>5</v>
      </c>
      <c r="B12" s="203" t="s">
        <v>111</v>
      </c>
      <c r="C12" s="203" t="s">
        <v>71</v>
      </c>
      <c r="D12" s="203" t="s">
        <v>74</v>
      </c>
      <c r="E12" s="203" t="s">
        <v>76</v>
      </c>
      <c r="F12" s="204" t="s">
        <v>302</v>
      </c>
      <c r="G12" s="205" t="s">
        <v>303</v>
      </c>
      <c r="H12" s="206">
        <v>4083.81</v>
      </c>
      <c r="I12" s="201"/>
    </row>
    <row r="13" spans="1:12" ht="15.75" customHeight="1" x14ac:dyDescent="0.2">
      <c r="A13" s="202">
        <v>5</v>
      </c>
      <c r="B13" s="203" t="s">
        <v>111</v>
      </c>
      <c r="C13" s="203" t="s">
        <v>71</v>
      </c>
      <c r="D13" s="203" t="s">
        <v>74</v>
      </c>
      <c r="E13" s="203" t="s">
        <v>76</v>
      </c>
      <c r="F13" s="204" t="s">
        <v>302</v>
      </c>
      <c r="G13" s="205" t="s">
        <v>304</v>
      </c>
      <c r="H13" s="207">
        <v>20010.740000000002</v>
      </c>
      <c r="I13" s="201"/>
    </row>
    <row r="14" spans="1:12" ht="15.75" customHeight="1" x14ac:dyDescent="0.2">
      <c r="A14" s="202">
        <v>5</v>
      </c>
      <c r="B14" s="203" t="s">
        <v>111</v>
      </c>
      <c r="C14" s="203" t="s">
        <v>71</v>
      </c>
      <c r="D14" s="203" t="s">
        <v>74</v>
      </c>
      <c r="E14" s="203" t="s">
        <v>76</v>
      </c>
      <c r="F14" s="204" t="s">
        <v>305</v>
      </c>
      <c r="G14" s="208" t="s">
        <v>306</v>
      </c>
      <c r="H14" s="207">
        <v>31939.47</v>
      </c>
      <c r="I14" s="201"/>
    </row>
    <row r="15" spans="1:12" ht="15.75" customHeight="1" x14ac:dyDescent="0.2">
      <c r="A15" s="202">
        <v>5</v>
      </c>
      <c r="B15" s="203" t="s">
        <v>111</v>
      </c>
      <c r="C15" s="203" t="s">
        <v>71</v>
      </c>
      <c r="D15" s="203" t="s">
        <v>74</v>
      </c>
      <c r="E15" s="203" t="s">
        <v>76</v>
      </c>
      <c r="F15" s="204" t="s">
        <v>305</v>
      </c>
      <c r="G15" s="208" t="s">
        <v>307</v>
      </c>
      <c r="H15" s="207">
        <v>96065.1</v>
      </c>
      <c r="I15" s="201"/>
    </row>
    <row r="16" spans="1:12" ht="15.75" customHeight="1" x14ac:dyDescent="0.2">
      <c r="A16" s="202"/>
      <c r="B16" s="203"/>
      <c r="C16" s="203"/>
      <c r="D16" s="203"/>
      <c r="E16" s="203"/>
      <c r="F16" s="204"/>
      <c r="G16" s="208"/>
      <c r="H16" s="207"/>
      <c r="I16" s="201"/>
    </row>
    <row r="17" spans="1:9" ht="15.75" customHeight="1" x14ac:dyDescent="0.2">
      <c r="A17" s="202"/>
      <c r="B17" s="203"/>
      <c r="C17" s="203"/>
      <c r="D17" s="203"/>
      <c r="E17" s="203"/>
      <c r="F17" s="204"/>
      <c r="G17" s="208"/>
      <c r="H17" s="207"/>
      <c r="I17" s="201"/>
    </row>
    <row r="18" spans="1:9" ht="16.5" customHeight="1" thickBot="1" x14ac:dyDescent="0.3">
      <c r="A18" s="209"/>
      <c r="B18" s="210"/>
      <c r="C18" s="210"/>
      <c r="D18" s="210"/>
      <c r="E18" s="210"/>
      <c r="F18" s="211"/>
      <c r="G18" s="212" t="s">
        <v>38</v>
      </c>
      <c r="H18" s="213">
        <f>SUM(H12:H15)</f>
        <v>152099.12</v>
      </c>
      <c r="I18" s="201"/>
    </row>
    <row r="19" spans="1:9" ht="19.5" customHeight="1" x14ac:dyDescent="0.3">
      <c r="A19" s="12"/>
      <c r="B19" s="12"/>
      <c r="C19" s="13"/>
      <c r="D19" s="14"/>
      <c r="E19" s="14"/>
      <c r="F19" s="14"/>
    </row>
    <row r="20" spans="1:9" ht="24" customHeight="1" x14ac:dyDescent="0.35">
      <c r="A20" s="513"/>
      <c r="B20" s="513"/>
      <c r="C20" s="513"/>
      <c r="D20" s="513"/>
      <c r="E20" s="513"/>
      <c r="F20" s="513"/>
    </row>
    <row r="21" spans="1:9" x14ac:dyDescent="0.3">
      <c r="A21" s="430"/>
      <c r="B21" s="430"/>
      <c r="C21" s="430"/>
      <c r="D21" s="430"/>
      <c r="E21" s="430"/>
      <c r="F21" s="430"/>
      <c r="G21" s="430"/>
    </row>
    <row r="22" spans="1:9" x14ac:dyDescent="0.3">
      <c r="A22" s="430"/>
      <c r="B22" s="430"/>
      <c r="C22" s="430"/>
      <c r="D22" s="430"/>
      <c r="E22" s="430"/>
      <c r="F22" s="430"/>
      <c r="G22" s="430"/>
    </row>
    <row r="23" spans="1:9" x14ac:dyDescent="0.3">
      <c r="A23" s="12"/>
      <c r="B23" s="12"/>
      <c r="C23" s="13"/>
      <c r="D23" s="14"/>
      <c r="E23" s="14"/>
      <c r="F23" s="14"/>
    </row>
    <row r="24" spans="1:9" x14ac:dyDescent="0.3">
      <c r="A24" s="9"/>
      <c r="B24" s="9"/>
      <c r="C24" s="10"/>
      <c r="D24" s="4"/>
      <c r="E24" s="4"/>
      <c r="F24" s="4"/>
    </row>
    <row r="25" spans="1:9" ht="18" x14ac:dyDescent="0.35">
      <c r="A25" s="3"/>
      <c r="B25" s="24"/>
      <c r="C25" s="10"/>
      <c r="D25" s="4"/>
      <c r="E25" s="4"/>
      <c r="F25" s="4"/>
    </row>
    <row r="26" spans="1:9" ht="18" x14ac:dyDescent="0.35">
      <c r="A26" s="3"/>
      <c r="B26" s="24"/>
      <c r="C26" s="10"/>
      <c r="D26" s="4"/>
      <c r="E26" s="4"/>
      <c r="F26" s="4"/>
    </row>
    <row r="27" spans="1:9" x14ac:dyDescent="0.3">
      <c r="A27" s="25"/>
      <c r="B27" s="22"/>
      <c r="C27" s="10"/>
      <c r="D27" s="4"/>
      <c r="E27" s="4"/>
      <c r="F27" s="4"/>
    </row>
    <row r="28" spans="1:9" x14ac:dyDescent="0.3">
      <c r="A28" s="25"/>
      <c r="B28" s="9"/>
      <c r="C28" s="10"/>
      <c r="D28" s="4"/>
      <c r="E28" s="4"/>
      <c r="F28" s="4"/>
    </row>
    <row r="29" spans="1:9" x14ac:dyDescent="0.3">
      <c r="A29" s="25"/>
      <c r="B29" s="9"/>
      <c r="C29" s="10"/>
      <c r="D29" s="4"/>
      <c r="E29" s="4"/>
      <c r="F29" s="4"/>
    </row>
    <row r="30" spans="1:9" x14ac:dyDescent="0.3">
      <c r="A30" s="25"/>
      <c r="B30" s="9"/>
      <c r="C30" s="10"/>
      <c r="D30" s="4"/>
      <c r="E30" s="4"/>
      <c r="F30" s="4"/>
    </row>
    <row r="31" spans="1:9" x14ac:dyDescent="0.3">
      <c r="A31" s="25"/>
      <c r="B31" s="9"/>
      <c r="C31" s="10"/>
      <c r="D31" s="4"/>
      <c r="E31" s="4"/>
      <c r="F31" s="4"/>
    </row>
    <row r="32" spans="1:9" x14ac:dyDescent="0.3">
      <c r="A32" s="25"/>
      <c r="B32" s="9"/>
      <c r="C32" s="10"/>
      <c r="D32" s="4"/>
      <c r="E32" s="4"/>
      <c r="F32" s="4"/>
    </row>
    <row r="33" spans="1:6" x14ac:dyDescent="0.3">
      <c r="A33" s="25"/>
      <c r="B33" s="9"/>
      <c r="C33" s="10"/>
      <c r="D33" s="4"/>
      <c r="E33" s="4"/>
      <c r="F33" s="4"/>
    </row>
    <row r="34" spans="1:6" x14ac:dyDescent="0.3">
      <c r="A34" s="26"/>
      <c r="B34" s="9"/>
      <c r="C34" s="10"/>
      <c r="D34" s="4"/>
      <c r="E34" s="4"/>
      <c r="F34" s="4"/>
    </row>
    <row r="35" spans="1:6" x14ac:dyDescent="0.3">
      <c r="A35" s="26"/>
      <c r="B35" s="9"/>
      <c r="C35" s="10"/>
      <c r="D35" s="4"/>
      <c r="E35" s="4"/>
      <c r="F35" s="4"/>
    </row>
    <row r="36" spans="1:6" x14ac:dyDescent="0.3">
      <c r="A36" s="23"/>
      <c r="B36" s="9"/>
      <c r="C36" s="10"/>
      <c r="D36" s="4"/>
      <c r="E36" s="4"/>
      <c r="F36" s="4"/>
    </row>
    <row r="37" spans="1:6" x14ac:dyDescent="0.3">
      <c r="A37" s="9"/>
      <c r="B37" s="9"/>
      <c r="C37" s="10"/>
      <c r="D37" s="4"/>
      <c r="E37" s="4"/>
      <c r="F37" s="4"/>
    </row>
  </sheetData>
  <mergeCells count="11">
    <mergeCell ref="A22:G22"/>
    <mergeCell ref="A20:F20"/>
    <mergeCell ref="A8:H8"/>
    <mergeCell ref="A21:G21"/>
    <mergeCell ref="A9:E9"/>
    <mergeCell ref="F9:F10"/>
    <mergeCell ref="A6:H6"/>
    <mergeCell ref="A2:H2"/>
    <mergeCell ref="A3:H3"/>
    <mergeCell ref="A4:H4"/>
    <mergeCell ref="A5:H5"/>
  </mergeCells>
  <phoneticPr fontId="8" type="noConversion"/>
  <pageMargins left="1.02" right="0.78740157480314998" top="0.98425196850393704" bottom="0.98425196850393704" header="0" footer="0"/>
  <pageSetup scale="75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topLeftCell="A4" zoomScaleNormal="80" workbookViewId="0">
      <selection activeCell="J11" sqref="J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171"/>
      <c r="B1" s="172"/>
      <c r="C1" s="217"/>
      <c r="D1" s="217"/>
      <c r="E1" s="217"/>
      <c r="F1" s="217"/>
      <c r="G1" s="217"/>
      <c r="H1" s="218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606" t="s">
        <v>296</v>
      </c>
      <c r="B3" s="607"/>
      <c r="C3" s="607"/>
      <c r="D3" s="607"/>
      <c r="E3" s="607"/>
      <c r="F3" s="607"/>
      <c r="G3" s="607"/>
      <c r="H3" s="607"/>
    </row>
    <row r="4" spans="1:8" ht="15.75" customHeight="1" x14ac:dyDescent="0.3">
      <c r="A4" s="606" t="s">
        <v>5</v>
      </c>
      <c r="B4" s="607"/>
      <c r="C4" s="607"/>
      <c r="D4" s="607"/>
      <c r="E4" s="607"/>
      <c r="F4" s="607"/>
      <c r="G4" s="607"/>
      <c r="H4" s="607"/>
    </row>
    <row r="5" spans="1:8" ht="16.5" customHeight="1" x14ac:dyDescent="0.3">
      <c r="A5" s="606" t="s">
        <v>416</v>
      </c>
      <c r="B5" s="607"/>
      <c r="C5" s="607"/>
      <c r="D5" s="607"/>
      <c r="E5" s="607"/>
      <c r="F5" s="607"/>
      <c r="G5" s="607"/>
      <c r="H5" s="607"/>
    </row>
    <row r="6" spans="1:8" ht="16.5" customHeight="1" x14ac:dyDescent="0.3">
      <c r="A6" s="606" t="s">
        <v>6</v>
      </c>
      <c r="B6" s="607"/>
      <c r="C6" s="607"/>
      <c r="D6" s="607"/>
      <c r="E6" s="607"/>
      <c r="F6" s="607"/>
      <c r="G6" s="607"/>
      <c r="H6" s="607"/>
    </row>
    <row r="7" spans="1:8" ht="15" x14ac:dyDescent="0.3">
      <c r="A7" s="237"/>
      <c r="B7" s="238"/>
      <c r="C7" s="238"/>
      <c r="D7" s="238"/>
      <c r="E7" s="238"/>
      <c r="F7" s="238"/>
      <c r="G7" s="237"/>
      <c r="H7" s="239"/>
    </row>
    <row r="8" spans="1:8" ht="18.75" x14ac:dyDescent="0.3">
      <c r="A8" s="608" t="s">
        <v>44</v>
      </c>
      <c r="B8" s="608"/>
      <c r="C8" s="608"/>
      <c r="D8" s="608"/>
      <c r="E8" s="608"/>
      <c r="F8" s="608"/>
      <c r="G8" s="608"/>
      <c r="H8" s="608"/>
    </row>
    <row r="9" spans="1:8" ht="19.5" thickBot="1" x14ac:dyDescent="0.35">
      <c r="A9" s="608" t="s">
        <v>332</v>
      </c>
      <c r="B9" s="608"/>
      <c r="C9" s="608"/>
      <c r="D9" s="608"/>
      <c r="E9" s="608"/>
      <c r="F9" s="608"/>
      <c r="G9" s="608"/>
      <c r="H9" s="608"/>
    </row>
    <row r="10" spans="1:8" ht="18.75" thickBot="1" x14ac:dyDescent="0.35">
      <c r="A10" s="609" t="s">
        <v>0</v>
      </c>
      <c r="B10" s="610"/>
      <c r="C10" s="610"/>
      <c r="D10" s="610"/>
      <c r="E10" s="611"/>
      <c r="F10" s="612" t="s">
        <v>25</v>
      </c>
      <c r="G10" s="240"/>
      <c r="H10" s="241"/>
    </row>
    <row r="11" spans="1:8" ht="106.5" customHeight="1" thickBot="1" x14ac:dyDescent="0.25">
      <c r="A11" s="242" t="s">
        <v>21</v>
      </c>
      <c r="B11" s="243" t="s">
        <v>22</v>
      </c>
      <c r="C11" s="243" t="s">
        <v>23</v>
      </c>
      <c r="D11" s="243" t="s">
        <v>29</v>
      </c>
      <c r="E11" s="244" t="s">
        <v>24</v>
      </c>
      <c r="F11" s="613"/>
      <c r="G11" s="245" t="s">
        <v>26</v>
      </c>
      <c r="H11" s="246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286</v>
      </c>
      <c r="G12" s="74" t="s">
        <v>287</v>
      </c>
      <c r="H12" s="32">
        <v>6000</v>
      </c>
    </row>
    <row r="13" spans="1:8" x14ac:dyDescent="0.2">
      <c r="A13" s="55">
        <v>4</v>
      </c>
      <c r="B13" s="70" t="s">
        <v>295</v>
      </c>
      <c r="C13" s="70" t="s">
        <v>71</v>
      </c>
      <c r="D13" s="70" t="s">
        <v>74</v>
      </c>
      <c r="E13" s="70" t="s">
        <v>76</v>
      </c>
      <c r="F13" s="41">
        <v>61608</v>
      </c>
      <c r="G13" s="74" t="s">
        <v>287</v>
      </c>
      <c r="H13" s="33">
        <v>6000</v>
      </c>
    </row>
    <row r="14" spans="1:8" x14ac:dyDescent="0.2">
      <c r="A14" s="55"/>
      <c r="B14" s="56"/>
      <c r="C14" s="56"/>
      <c r="D14" s="56"/>
      <c r="E14" s="56"/>
      <c r="F14" s="41"/>
      <c r="G14" s="42"/>
      <c r="H14" s="33"/>
    </row>
    <row r="15" spans="1:8" x14ac:dyDescent="0.2">
      <c r="A15" s="55"/>
      <c r="B15" s="56"/>
      <c r="C15" s="56"/>
      <c r="D15" s="56"/>
      <c r="E15" s="56"/>
      <c r="F15" s="41"/>
      <c r="G15" s="42"/>
      <c r="H15" s="33"/>
    </row>
    <row r="16" spans="1:8" x14ac:dyDescent="0.2">
      <c r="A16" s="55"/>
      <c r="B16" s="56"/>
      <c r="C16" s="56"/>
      <c r="D16" s="56"/>
      <c r="E16" s="56"/>
      <c r="F16" s="41"/>
      <c r="G16" s="42"/>
      <c r="H16" s="33"/>
    </row>
    <row r="17" spans="1:8" x14ac:dyDescent="0.2">
      <c r="A17" s="55"/>
      <c r="B17" s="56"/>
      <c r="C17" s="56"/>
      <c r="D17" s="56"/>
      <c r="E17" s="56"/>
      <c r="F17" s="41"/>
      <c r="G17" s="42"/>
      <c r="H17" s="33"/>
    </row>
    <row r="18" spans="1:8" x14ac:dyDescent="0.2">
      <c r="A18" s="55"/>
      <c r="B18" s="56"/>
      <c r="C18" s="56"/>
      <c r="D18" s="56"/>
      <c r="E18" s="56"/>
      <c r="F18" s="41"/>
      <c r="G18" s="42"/>
      <c r="H18" s="33"/>
    </row>
    <row r="19" spans="1:8" x14ac:dyDescent="0.2">
      <c r="A19" s="55"/>
      <c r="B19" s="56"/>
      <c r="C19" s="56"/>
      <c r="D19" s="56"/>
      <c r="E19" s="56"/>
      <c r="F19" s="41"/>
      <c r="G19" s="42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214"/>
      <c r="B23" s="210"/>
      <c r="C23" s="210"/>
      <c r="D23" s="210"/>
      <c r="E23" s="210"/>
      <c r="F23" s="211"/>
      <c r="G23" s="215" t="s">
        <v>27</v>
      </c>
      <c r="H23" s="216">
        <f>SUM(H12:H15)</f>
        <v>12000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327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80"/>
      <c r="C38" s="10"/>
      <c r="D38" s="4"/>
      <c r="E38" s="4"/>
      <c r="F38" s="4"/>
      <c r="G38" s="2"/>
      <c r="H38" s="8"/>
    </row>
    <row r="39" spans="1:8" ht="18" x14ac:dyDescent="0.35">
      <c r="A39" s="3"/>
      <c r="B39" s="80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36:G36"/>
    <mergeCell ref="A30:F30"/>
    <mergeCell ref="G30:H30"/>
    <mergeCell ref="A32:F32"/>
    <mergeCell ref="G32:H32"/>
    <mergeCell ref="A34:F34"/>
    <mergeCell ref="A35:G35"/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H49"/>
  <sheetViews>
    <sheetView view="pageLayout" zoomScaleNormal="80" workbookViewId="0">
      <selection activeCell="K11" sqref="K11"/>
    </sheetView>
  </sheetViews>
  <sheetFormatPr baseColWidth="10" defaultRowHeight="12.75" x14ac:dyDescent="0.2"/>
  <cols>
    <col min="1" max="1" width="6.5703125" customWidth="1"/>
    <col min="2" max="2" width="7" customWidth="1"/>
    <col min="3" max="3" width="7.28515625" customWidth="1"/>
    <col min="4" max="4" width="7.42578125" customWidth="1"/>
    <col min="5" max="5" width="7.85546875" customWidth="1"/>
    <col min="6" max="6" width="10.140625" customWidth="1"/>
    <col min="7" max="7" width="36.42578125" customWidth="1"/>
    <col min="8" max="8" width="22.7109375" customWidth="1"/>
  </cols>
  <sheetData>
    <row r="1" spans="1:8" ht="18" x14ac:dyDescent="0.35">
      <c r="A1" s="171"/>
      <c r="B1" s="172"/>
      <c r="C1" s="217"/>
      <c r="D1" s="217"/>
      <c r="E1" s="217"/>
      <c r="F1" s="217"/>
      <c r="G1" s="217"/>
      <c r="H1" s="218"/>
    </row>
    <row r="2" spans="1:8" ht="17.25" customHeight="1" x14ac:dyDescent="0.3">
      <c r="A2" s="495" t="s">
        <v>297</v>
      </c>
      <c r="B2" s="509"/>
      <c r="C2" s="509"/>
      <c r="D2" s="509"/>
      <c r="E2" s="509"/>
      <c r="F2" s="509"/>
      <c r="G2" s="509"/>
      <c r="H2" s="509"/>
    </row>
    <row r="3" spans="1:8" ht="15.75" customHeight="1" x14ac:dyDescent="0.3">
      <c r="A3" s="495" t="s">
        <v>296</v>
      </c>
      <c r="B3" s="509"/>
      <c r="C3" s="509"/>
      <c r="D3" s="509"/>
      <c r="E3" s="509"/>
      <c r="F3" s="509"/>
      <c r="G3" s="509"/>
      <c r="H3" s="509"/>
    </row>
    <row r="4" spans="1:8" ht="15.75" customHeight="1" x14ac:dyDescent="0.3">
      <c r="A4" s="495" t="s">
        <v>5</v>
      </c>
      <c r="B4" s="509"/>
      <c r="C4" s="509"/>
      <c r="D4" s="509"/>
      <c r="E4" s="509"/>
      <c r="F4" s="509"/>
      <c r="G4" s="509"/>
      <c r="H4" s="509"/>
    </row>
    <row r="5" spans="1:8" ht="16.5" customHeight="1" x14ac:dyDescent="0.3">
      <c r="A5" s="495" t="s">
        <v>416</v>
      </c>
      <c r="B5" s="509"/>
      <c r="C5" s="509"/>
      <c r="D5" s="509"/>
      <c r="E5" s="509"/>
      <c r="F5" s="509"/>
      <c r="G5" s="509"/>
      <c r="H5" s="509"/>
    </row>
    <row r="6" spans="1:8" ht="16.5" customHeight="1" x14ac:dyDescent="0.3">
      <c r="A6" s="495" t="s">
        <v>6</v>
      </c>
      <c r="B6" s="509"/>
      <c r="C6" s="509"/>
      <c r="D6" s="509"/>
      <c r="E6" s="509"/>
      <c r="F6" s="509"/>
      <c r="G6" s="509"/>
      <c r="H6" s="509"/>
    </row>
    <row r="7" spans="1:8" ht="15" x14ac:dyDescent="0.3">
      <c r="A7" s="171"/>
      <c r="B7" s="172"/>
      <c r="C7" s="172"/>
      <c r="D7" s="172"/>
      <c r="E7" s="172"/>
      <c r="F7" s="172"/>
      <c r="G7" s="171"/>
      <c r="H7" s="186"/>
    </row>
    <row r="8" spans="1:8" ht="18.75" x14ac:dyDescent="0.3">
      <c r="A8" s="504" t="s">
        <v>44</v>
      </c>
      <c r="B8" s="504"/>
      <c r="C8" s="504"/>
      <c r="D8" s="504"/>
      <c r="E8" s="504"/>
      <c r="F8" s="504"/>
      <c r="G8" s="504"/>
      <c r="H8" s="504"/>
    </row>
    <row r="9" spans="1:8" ht="19.5" thickBot="1" x14ac:dyDescent="0.35">
      <c r="A9" s="504" t="s">
        <v>311</v>
      </c>
      <c r="B9" s="504"/>
      <c r="C9" s="504"/>
      <c r="D9" s="504"/>
      <c r="E9" s="504"/>
      <c r="F9" s="504"/>
      <c r="G9" s="504"/>
      <c r="H9" s="504"/>
    </row>
    <row r="10" spans="1:8" ht="18.75" thickBot="1" x14ac:dyDescent="0.35">
      <c r="A10" s="505" t="s">
        <v>0</v>
      </c>
      <c r="B10" s="506"/>
      <c r="C10" s="506"/>
      <c r="D10" s="506"/>
      <c r="E10" s="507"/>
      <c r="F10" s="508" t="s">
        <v>25</v>
      </c>
      <c r="G10" s="155"/>
      <c r="H10" s="156"/>
    </row>
    <row r="11" spans="1:8" ht="106.5" customHeight="1" thickBot="1" x14ac:dyDescent="0.25">
      <c r="A11" s="187" t="s">
        <v>21</v>
      </c>
      <c r="B11" s="188" t="s">
        <v>22</v>
      </c>
      <c r="C11" s="188" t="s">
        <v>23</v>
      </c>
      <c r="D11" s="188" t="s">
        <v>29</v>
      </c>
      <c r="E11" s="189" t="s">
        <v>24</v>
      </c>
      <c r="F11" s="497"/>
      <c r="G11" s="160" t="s">
        <v>26</v>
      </c>
      <c r="H11" s="161" t="s">
        <v>46</v>
      </c>
    </row>
    <row r="12" spans="1:8" x14ac:dyDescent="0.2">
      <c r="A12" s="55">
        <v>3</v>
      </c>
      <c r="B12" s="70" t="s">
        <v>96</v>
      </c>
      <c r="C12" s="56" t="s">
        <v>71</v>
      </c>
      <c r="D12" s="56" t="s">
        <v>74</v>
      </c>
      <c r="E12" s="56" t="s">
        <v>76</v>
      </c>
      <c r="F12" s="72" t="s">
        <v>312</v>
      </c>
      <c r="G12" s="105" t="s">
        <v>275</v>
      </c>
      <c r="H12" s="32">
        <v>3000</v>
      </c>
    </row>
    <row r="13" spans="1:8" x14ac:dyDescent="0.2">
      <c r="A13" s="55">
        <v>3</v>
      </c>
      <c r="B13" s="70" t="s">
        <v>96</v>
      </c>
      <c r="C13" s="56" t="s">
        <v>71</v>
      </c>
      <c r="D13" s="56" t="s">
        <v>74</v>
      </c>
      <c r="E13" s="56" t="s">
        <v>76</v>
      </c>
      <c r="F13" s="41">
        <v>61502</v>
      </c>
      <c r="G13" s="106" t="s">
        <v>169</v>
      </c>
      <c r="H13" s="33">
        <v>3000</v>
      </c>
    </row>
    <row r="14" spans="1:8" x14ac:dyDescent="0.2">
      <c r="A14" s="55">
        <v>3</v>
      </c>
      <c r="B14" s="70" t="s">
        <v>96</v>
      </c>
      <c r="C14" s="56" t="s">
        <v>71</v>
      </c>
      <c r="D14" s="56" t="s">
        <v>74</v>
      </c>
      <c r="E14" s="56" t="s">
        <v>76</v>
      </c>
      <c r="F14" s="41">
        <v>61503</v>
      </c>
      <c r="G14" s="105" t="s">
        <v>276</v>
      </c>
      <c r="H14" s="33">
        <v>3000</v>
      </c>
    </row>
    <row r="15" spans="1:8" x14ac:dyDescent="0.2">
      <c r="A15" s="55">
        <v>3</v>
      </c>
      <c r="B15" s="70" t="s">
        <v>96</v>
      </c>
      <c r="C15" s="56" t="s">
        <v>71</v>
      </c>
      <c r="D15" s="56" t="s">
        <v>74</v>
      </c>
      <c r="E15" s="56" t="s">
        <v>76</v>
      </c>
      <c r="F15" s="41">
        <v>61599</v>
      </c>
      <c r="G15" s="106" t="s">
        <v>170</v>
      </c>
      <c r="H15" s="33">
        <v>3000</v>
      </c>
    </row>
    <row r="16" spans="1:8" x14ac:dyDescent="0.2">
      <c r="A16" s="55"/>
      <c r="B16" s="70"/>
      <c r="C16" s="70"/>
      <c r="D16" s="70"/>
      <c r="E16" s="70"/>
      <c r="F16" s="72"/>
      <c r="G16" s="105"/>
      <c r="H16" s="115"/>
    </row>
    <row r="17" spans="1:8" x14ac:dyDescent="0.2">
      <c r="A17" s="55"/>
      <c r="B17" s="70"/>
      <c r="C17" s="70"/>
      <c r="D17" s="70"/>
      <c r="E17" s="70"/>
      <c r="F17" s="41"/>
      <c r="G17" s="106"/>
      <c r="H17" s="33"/>
    </row>
    <row r="18" spans="1:8" x14ac:dyDescent="0.2">
      <c r="A18" s="55"/>
      <c r="B18" s="70"/>
      <c r="C18" s="70"/>
      <c r="D18" s="70"/>
      <c r="E18" s="70"/>
      <c r="F18" s="41"/>
      <c r="G18" s="105"/>
      <c r="H18" s="33"/>
    </row>
    <row r="19" spans="1:8" x14ac:dyDescent="0.2">
      <c r="A19" s="55"/>
      <c r="B19" s="70"/>
      <c r="C19" s="70"/>
      <c r="D19" s="70"/>
      <c r="E19" s="70"/>
      <c r="F19" s="41"/>
      <c r="G19" s="106"/>
      <c r="H19" s="33"/>
    </row>
    <row r="20" spans="1:8" x14ac:dyDescent="0.2">
      <c r="A20" s="55"/>
      <c r="B20" s="56"/>
      <c r="C20" s="56"/>
      <c r="D20" s="56"/>
      <c r="E20" s="56"/>
      <c r="F20" s="41"/>
      <c r="G20" s="42"/>
      <c r="H20" s="33"/>
    </row>
    <row r="21" spans="1:8" x14ac:dyDescent="0.2">
      <c r="A21" s="55"/>
      <c r="B21" s="56"/>
      <c r="C21" s="56"/>
      <c r="D21" s="56"/>
      <c r="E21" s="56"/>
      <c r="F21" s="41"/>
      <c r="G21" s="42"/>
      <c r="H21" s="33"/>
    </row>
    <row r="22" spans="1:8" ht="15" x14ac:dyDescent="0.2">
      <c r="A22" s="16"/>
      <c r="B22" s="17"/>
      <c r="C22" s="17"/>
      <c r="D22" s="17"/>
      <c r="E22" s="18"/>
      <c r="F22" s="35"/>
      <c r="G22" s="36"/>
      <c r="H22" s="19"/>
    </row>
    <row r="23" spans="1:8" ht="15.75" thickBot="1" x14ac:dyDescent="0.25">
      <c r="A23" s="48"/>
      <c r="B23" s="49"/>
      <c r="C23" s="49"/>
      <c r="D23" s="49"/>
      <c r="E23" s="49"/>
      <c r="F23" s="50"/>
      <c r="G23" s="62" t="s">
        <v>27</v>
      </c>
      <c r="H23" s="63">
        <f>SUM(H12:H22)</f>
        <v>12000</v>
      </c>
    </row>
    <row r="24" spans="1:8" ht="15" x14ac:dyDescent="0.3">
      <c r="A24" s="9"/>
      <c r="B24" s="9"/>
      <c r="C24" s="10"/>
      <c r="D24" s="4"/>
      <c r="E24" s="4"/>
      <c r="F24" s="4"/>
      <c r="G24" s="2"/>
      <c r="H24" s="8"/>
    </row>
    <row r="25" spans="1:8" ht="15.75" thickBot="1" x14ac:dyDescent="0.35">
      <c r="A25" s="9"/>
      <c r="B25" s="9"/>
      <c r="C25" s="10"/>
      <c r="D25" s="4"/>
      <c r="E25" s="4"/>
      <c r="F25" s="4"/>
      <c r="G25" s="2"/>
      <c r="H25" s="8"/>
    </row>
    <row r="26" spans="1:8" ht="15" x14ac:dyDescent="0.3">
      <c r="A26" s="601" t="s">
        <v>207</v>
      </c>
      <c r="B26" s="602"/>
      <c r="C26" s="602"/>
      <c r="D26" s="602"/>
      <c r="E26" s="602"/>
      <c r="F26" s="602"/>
      <c r="G26" s="603" t="s">
        <v>318</v>
      </c>
      <c r="H26" s="604"/>
    </row>
    <row r="27" spans="1:8" ht="15" x14ac:dyDescent="0.3">
      <c r="A27" s="28"/>
      <c r="B27" s="29"/>
      <c r="C27" s="29"/>
      <c r="D27" s="29"/>
      <c r="E27" s="29"/>
      <c r="F27" s="29"/>
      <c r="G27" s="28"/>
      <c r="H27" s="30"/>
    </row>
    <row r="28" spans="1:8" ht="14.25" x14ac:dyDescent="0.3">
      <c r="A28" s="595" t="s">
        <v>206</v>
      </c>
      <c r="B28" s="600"/>
      <c r="C28" s="600"/>
      <c r="D28" s="600"/>
      <c r="E28" s="600"/>
      <c r="F28" s="596"/>
      <c r="G28" s="595" t="s">
        <v>110</v>
      </c>
      <c r="H28" s="596"/>
    </row>
    <row r="29" spans="1:8" ht="15" x14ac:dyDescent="0.3">
      <c r="A29" s="28"/>
      <c r="B29" s="29"/>
      <c r="C29" s="29"/>
      <c r="D29" s="29"/>
      <c r="E29" s="29"/>
      <c r="F29" s="29"/>
      <c r="G29" s="28"/>
      <c r="H29" s="30"/>
    </row>
    <row r="30" spans="1:8" ht="14.25" customHeight="1" x14ac:dyDescent="0.3">
      <c r="A30" s="592" t="s">
        <v>205</v>
      </c>
      <c r="B30" s="593"/>
      <c r="C30" s="593"/>
      <c r="D30" s="593"/>
      <c r="E30" s="593"/>
      <c r="F30" s="594"/>
      <c r="G30" s="595" t="s">
        <v>322</v>
      </c>
      <c r="H30" s="596"/>
    </row>
    <row r="31" spans="1:8" ht="9.75" customHeight="1" x14ac:dyDescent="0.3">
      <c r="A31" s="31"/>
      <c r="B31" s="27"/>
      <c r="C31" s="27"/>
      <c r="D31" s="27"/>
      <c r="E31" s="27"/>
      <c r="F31" s="27"/>
      <c r="G31" s="31"/>
      <c r="H31" s="30"/>
    </row>
    <row r="32" spans="1:8" ht="36" customHeight="1" thickBot="1" x14ac:dyDescent="0.35">
      <c r="A32" s="597" t="s">
        <v>204</v>
      </c>
      <c r="B32" s="598"/>
      <c r="C32" s="598"/>
      <c r="D32" s="598"/>
      <c r="E32" s="598"/>
      <c r="F32" s="599"/>
      <c r="G32" s="597" t="s">
        <v>323</v>
      </c>
      <c r="H32" s="599"/>
    </row>
    <row r="33" spans="1:8" ht="15" x14ac:dyDescent="0.3">
      <c r="A33" s="27"/>
      <c r="B33" s="27"/>
      <c r="C33" s="27"/>
      <c r="D33" s="27"/>
      <c r="E33" s="27"/>
      <c r="F33" s="27"/>
      <c r="G33" s="27"/>
      <c r="H33" s="26"/>
    </row>
    <row r="34" spans="1:8" ht="18" x14ac:dyDescent="0.35">
      <c r="A34" s="513"/>
      <c r="B34" s="513"/>
      <c r="C34" s="513"/>
      <c r="D34" s="513"/>
      <c r="E34" s="513"/>
      <c r="F34" s="513"/>
      <c r="G34" s="2"/>
      <c r="H34" s="8"/>
    </row>
    <row r="35" spans="1:8" ht="15" x14ac:dyDescent="0.3">
      <c r="A35" s="430"/>
      <c r="B35" s="430"/>
      <c r="C35" s="430"/>
      <c r="D35" s="430"/>
      <c r="E35" s="430"/>
      <c r="F35" s="430"/>
      <c r="G35" s="430"/>
      <c r="H35" s="8"/>
    </row>
    <row r="36" spans="1:8" ht="15" x14ac:dyDescent="0.3">
      <c r="A36" s="430"/>
      <c r="B36" s="430"/>
      <c r="C36" s="430"/>
      <c r="D36" s="430"/>
      <c r="E36" s="430"/>
      <c r="F36" s="430"/>
      <c r="G36" s="430"/>
      <c r="H36" s="8"/>
    </row>
    <row r="37" spans="1:8" ht="15" x14ac:dyDescent="0.3">
      <c r="A37" s="9"/>
      <c r="B37" s="9"/>
      <c r="C37" s="10"/>
      <c r="D37" s="4"/>
      <c r="E37" s="4"/>
      <c r="F37" s="4"/>
      <c r="G37" s="2"/>
      <c r="H37" s="8"/>
    </row>
    <row r="38" spans="1:8" ht="18" x14ac:dyDescent="0.35">
      <c r="A38" s="3"/>
      <c r="B38" s="114"/>
      <c r="C38" s="10"/>
      <c r="D38" s="4"/>
      <c r="E38" s="4"/>
      <c r="F38" s="4"/>
      <c r="G38" s="2"/>
      <c r="H38" s="8"/>
    </row>
    <row r="39" spans="1:8" ht="18" x14ac:dyDescent="0.35">
      <c r="A39" s="3"/>
      <c r="B39" s="114"/>
      <c r="C39" s="10"/>
      <c r="D39" s="4"/>
      <c r="E39" s="4"/>
      <c r="F39" s="4"/>
      <c r="G39" s="2"/>
      <c r="H39" s="8"/>
    </row>
    <row r="40" spans="1:8" ht="15" x14ac:dyDescent="0.3">
      <c r="A40" s="25"/>
      <c r="B40" s="22"/>
      <c r="C40" s="10"/>
      <c r="D40" s="4"/>
      <c r="E40" s="4"/>
      <c r="F40" s="4"/>
      <c r="G40" s="2"/>
      <c r="H40" s="8"/>
    </row>
    <row r="41" spans="1:8" ht="15" x14ac:dyDescent="0.3">
      <c r="A41" s="25"/>
      <c r="B41" s="9"/>
      <c r="C41" s="10"/>
      <c r="D41" s="4"/>
      <c r="E41" s="4"/>
      <c r="F41" s="4"/>
      <c r="G41" s="2"/>
      <c r="H41" s="8"/>
    </row>
    <row r="42" spans="1:8" ht="15" x14ac:dyDescent="0.3">
      <c r="A42" s="25"/>
      <c r="B42" s="9"/>
      <c r="C42" s="10"/>
      <c r="D42" s="4"/>
      <c r="E42" s="4"/>
      <c r="F42" s="4"/>
      <c r="G42" s="2"/>
      <c r="H42" s="8"/>
    </row>
    <row r="43" spans="1:8" ht="15" x14ac:dyDescent="0.3">
      <c r="A43" s="25"/>
      <c r="B43" s="9"/>
      <c r="C43" s="10"/>
      <c r="D43" s="4"/>
      <c r="E43" s="4"/>
      <c r="F43" s="4"/>
      <c r="G43" s="2"/>
      <c r="H43" s="8"/>
    </row>
    <row r="44" spans="1:8" ht="15" x14ac:dyDescent="0.3">
      <c r="A44" s="25"/>
      <c r="B44" s="9"/>
      <c r="C44" s="10"/>
      <c r="D44" s="4"/>
      <c r="E44" s="4"/>
      <c r="F44" s="4"/>
      <c r="G44" s="2"/>
      <c r="H44" s="8"/>
    </row>
    <row r="45" spans="1:8" ht="15" x14ac:dyDescent="0.3">
      <c r="A45" s="25"/>
      <c r="B45" s="9"/>
      <c r="C45" s="10"/>
      <c r="D45" s="4"/>
      <c r="E45" s="4"/>
      <c r="F45" s="4"/>
      <c r="G45" s="2"/>
      <c r="H45" s="8"/>
    </row>
    <row r="46" spans="1:8" ht="15" x14ac:dyDescent="0.3">
      <c r="A46" s="25"/>
      <c r="B46" s="9"/>
      <c r="C46" s="10"/>
      <c r="D46" s="4"/>
      <c r="E46" s="4"/>
      <c r="F46" s="4"/>
      <c r="G46" s="2"/>
      <c r="H46" s="8"/>
    </row>
    <row r="47" spans="1:8" ht="15" x14ac:dyDescent="0.3">
      <c r="A47" s="26"/>
      <c r="B47" s="9"/>
      <c r="C47" s="10"/>
      <c r="D47" s="4"/>
      <c r="E47" s="4"/>
      <c r="F47" s="4"/>
      <c r="G47" s="2"/>
      <c r="H47" s="8"/>
    </row>
    <row r="48" spans="1:8" ht="15" x14ac:dyDescent="0.3">
      <c r="A48" s="26"/>
      <c r="B48" s="9"/>
      <c r="C48" s="10"/>
      <c r="D48" s="4"/>
      <c r="E48" s="4"/>
      <c r="F48" s="4"/>
      <c r="G48" s="2"/>
      <c r="H48" s="8"/>
    </row>
    <row r="49" spans="1:8" ht="15" x14ac:dyDescent="0.3">
      <c r="A49" s="23"/>
      <c r="B49" s="9"/>
      <c r="C49" s="10"/>
      <c r="D49" s="4"/>
      <c r="E49" s="4"/>
      <c r="F49" s="4"/>
      <c r="G49" s="2"/>
      <c r="H49" s="8"/>
    </row>
  </sheetData>
  <protectedRanges>
    <protectedRange sqref="H23" name="Rango1"/>
  </protectedRanges>
  <mergeCells count="20">
    <mergeCell ref="A28:F28"/>
    <mergeCell ref="G28:H28"/>
    <mergeCell ref="A2:H2"/>
    <mergeCell ref="A3:H3"/>
    <mergeCell ref="A4:H4"/>
    <mergeCell ref="A5:H5"/>
    <mergeCell ref="A6:H6"/>
    <mergeCell ref="A8:H8"/>
    <mergeCell ref="A9:H9"/>
    <mergeCell ref="A10:E10"/>
    <mergeCell ref="F10:F11"/>
    <mergeCell ref="A26:F26"/>
    <mergeCell ref="G26:H26"/>
    <mergeCell ref="A36:G36"/>
    <mergeCell ref="A30:F30"/>
    <mergeCell ref="G30:H30"/>
    <mergeCell ref="A32:F32"/>
    <mergeCell ref="G32:H32"/>
    <mergeCell ref="A34:F34"/>
    <mergeCell ref="A35:G35"/>
  </mergeCells>
  <pageMargins left="0.47" right="0.11811023622047245" top="0.74803149606299213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41</vt:i4>
      </vt:variant>
      <vt:variant>
        <vt:lpstr>Rangos con nombre</vt:lpstr>
      </vt:variant>
      <vt:variant>
        <vt:i4>4</vt:i4>
      </vt:variant>
    </vt:vector>
  </HeadingPairs>
  <TitlesOfParts>
    <vt:vector size="45" baseType="lpstr">
      <vt:lpstr>Ingresos</vt:lpstr>
      <vt:lpstr>Egresos</vt:lpstr>
      <vt:lpstr>Presup.Fun FODES 25%</vt:lpstr>
      <vt:lpstr>Presup.Fun RP</vt:lpstr>
      <vt:lpstr>Proyectos 2019 FODES 75%</vt:lpstr>
      <vt:lpstr>Desechos Solidos</vt:lpstr>
      <vt:lpstr>Presup.SD</vt:lpstr>
      <vt:lpstr>Supervisiones</vt:lpstr>
      <vt:lpstr>Carpetas</vt:lpstr>
      <vt:lpstr>Tardes Típicas</vt:lpstr>
      <vt:lpstr>Apoyo al deporte</vt:lpstr>
      <vt:lpstr>Becas</vt:lpstr>
      <vt:lpstr>Mto del Sistema Electrico</vt:lpstr>
      <vt:lpstr>Mto del Sist de Agua Potable</vt:lpstr>
      <vt:lpstr>Mto y Limpieza de Calles</vt:lpstr>
      <vt:lpstr>FIESTAS PATRONALES 2016</vt:lpstr>
      <vt:lpstr>DECO. NAVIDEÑAS NIÑOS</vt:lpstr>
      <vt:lpstr>MEDIO AMBIENTE</vt:lpstr>
      <vt:lpstr>avenida puerto rico</vt:lpstr>
      <vt:lpstr>POLLOS</vt:lpstr>
      <vt:lpstr>JARDINES DEL REY</vt:lpstr>
      <vt:lpstr>AGUA GRISES CALVARIO</vt:lpstr>
      <vt:lpstr>compra de tractor</vt:lpstr>
      <vt:lpstr>AGUAS GRISES CANTON SAN LUIS </vt:lpstr>
      <vt:lpstr>JUEGOS BONANZA </vt:lpstr>
      <vt:lpstr>maya de parque</vt:lpstr>
      <vt:lpstr>libertad</vt:lpstr>
      <vt:lpstr>alumbrado san luis</vt:lpstr>
      <vt:lpstr>cancha libertad</vt:lpstr>
      <vt:lpstr>parque</vt:lpstr>
      <vt:lpstr>construccion de casa malla</vt:lpstr>
      <vt:lpstr>cancha planes</vt:lpstr>
      <vt:lpstr>canaletas</vt:lpstr>
      <vt:lpstr>el calvario</vt:lpstr>
      <vt:lpstr>PORTILLO</vt:lpstr>
      <vt:lpstr>PORTILLO (2)</vt:lpstr>
      <vt:lpstr>dia del padre</vt:lpstr>
      <vt:lpstr>dia del MADRE</vt:lpstr>
      <vt:lpstr>dia del MAESTRO</vt:lpstr>
      <vt:lpstr>15 SEPTIEMBRE</vt:lpstr>
      <vt:lpstr>canastas</vt:lpstr>
      <vt:lpstr>'Proyectos 2019 FODES 75%'!ejemplosia</vt:lpstr>
      <vt:lpstr>'Proyectos 2019 FODES 75%'!referencia</vt:lpstr>
      <vt:lpstr>'Presup.Fun FODES 25%'!Títulos_a_imprimir</vt:lpstr>
      <vt:lpstr>'Presup.Fun RP'!Títulos_a_imprimir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Estructura de Presupuesto Municipal</dc:title>
  <dc:creator>Gastón Collao</dc:creator>
  <cp:lastModifiedBy>USUARIO</cp:lastModifiedBy>
  <cp:lastPrinted>2020-03-02T15:38:32Z</cp:lastPrinted>
  <dcterms:created xsi:type="dcterms:W3CDTF">2007-07-18T15:13:44Z</dcterms:created>
  <dcterms:modified xsi:type="dcterms:W3CDTF">2020-03-02T15:41:20Z</dcterms:modified>
</cp:coreProperties>
</file>