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rivas\Desktop\TRABAJO EN CASA COVID 19\INFORME PAO SEGUNDO TRIMESTRE\"/>
    </mc:Choice>
  </mc:AlternateContent>
  <bookViews>
    <workbookView xWindow="0" yWindow="0" windowWidth="20490" windowHeight="7755" tabRatio="735"/>
  </bookViews>
  <sheets>
    <sheet name="Seguimiento Junio 2020" sheetId="1" r:id="rId1"/>
  </sheets>
  <externalReferences>
    <externalReference r:id="rId2"/>
  </externalReferences>
  <definedNames>
    <definedName name="_ftn1" localSheetId="0">'Seguimiento Junio 2020'!#REF!</definedName>
    <definedName name="_ftn2" localSheetId="0">'Seguimiento Junio 2020'!#REF!</definedName>
    <definedName name="_ftn3" localSheetId="0">'Seguimiento Junio 2020'!#REF!</definedName>
    <definedName name="_ftn4" localSheetId="0">'Seguimiento Junio 2020'!#REF!</definedName>
    <definedName name="_ftnref1" localSheetId="0">'Seguimiento Junio 2020'!#REF!</definedName>
    <definedName name="_ftnref2" localSheetId="0">'Seguimiento Junio 2020'!#REF!</definedName>
    <definedName name="_ftnref3" localSheetId="0">'Seguimiento Junio 2020'!#REF!</definedName>
    <definedName name="_ftnref4" localSheetId="0">'Seguimiento Junio 2020'!#REF!</definedName>
    <definedName name="_xlnm.Print_Area" localSheetId="0">'Seguimiento Junio 2020'!$A$1:$T$71</definedName>
    <definedName name="_xlnm.Print_Titles" localSheetId="0">'Seguimiento Junio 2020'!$1:$5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0" i="1" l="1"/>
  <c r="H32" i="1"/>
  <c r="H30" i="1"/>
  <c r="H31" i="1"/>
  <c r="F16" i="1"/>
  <c r="G16" i="1"/>
  <c r="G41" i="1"/>
  <c r="H41" i="1"/>
  <c r="F17" i="1"/>
  <c r="F15" i="1"/>
  <c r="F14" i="1"/>
  <c r="F13" i="1"/>
  <c r="F12" i="1"/>
  <c r="F11" i="1"/>
  <c r="F10" i="1"/>
  <c r="F8" i="1"/>
  <c r="F7" i="1"/>
  <c r="G51" i="1"/>
  <c r="H51" i="1"/>
  <c r="G63" i="1"/>
  <c r="G39" i="1"/>
  <c r="G23" i="1"/>
  <c r="C80" i="1"/>
  <c r="D75" i="1"/>
  <c r="D76" i="1"/>
  <c r="D77" i="1"/>
  <c r="D78" i="1"/>
  <c r="D79" i="1"/>
  <c r="D80" i="1"/>
  <c r="G67" i="1"/>
  <c r="G66" i="1"/>
  <c r="G65" i="1"/>
  <c r="G62" i="1"/>
  <c r="G59" i="1"/>
  <c r="G58" i="1"/>
  <c r="G56" i="1"/>
  <c r="G55" i="1"/>
  <c r="G54" i="1"/>
  <c r="G53" i="1"/>
  <c r="G52" i="1"/>
  <c r="G50" i="1"/>
  <c r="G49" i="1"/>
  <c r="G48" i="1"/>
  <c r="G46" i="1"/>
  <c r="G47" i="1"/>
  <c r="G45" i="1"/>
  <c r="G44" i="1"/>
  <c r="G42" i="1"/>
  <c r="G40" i="1"/>
  <c r="G38" i="1"/>
  <c r="G37" i="1"/>
  <c r="G35" i="1"/>
  <c r="G34" i="1"/>
  <c r="G33" i="1"/>
  <c r="G32" i="1"/>
  <c r="G31" i="1"/>
  <c r="G30" i="1"/>
  <c r="G29" i="1"/>
  <c r="G28" i="1"/>
  <c r="G26" i="1"/>
  <c r="G25" i="1"/>
  <c r="G24" i="1"/>
  <c r="G22" i="1"/>
  <c r="G17" i="1"/>
  <c r="G15" i="1"/>
  <c r="G14" i="1"/>
  <c r="G13" i="1"/>
  <c r="G12" i="1"/>
  <c r="G11" i="1"/>
  <c r="G10" i="1"/>
  <c r="G8" i="1"/>
  <c r="G7" i="1"/>
  <c r="H66" i="1"/>
  <c r="H67" i="1"/>
  <c r="H65" i="1"/>
  <c r="H63" i="1"/>
  <c r="H62" i="1"/>
  <c r="H59" i="1"/>
  <c r="H58" i="1"/>
  <c r="H45" i="1"/>
  <c r="H46" i="1"/>
  <c r="H47" i="1"/>
  <c r="H48" i="1"/>
  <c r="H49" i="1"/>
  <c r="H50" i="1"/>
  <c r="H53" i="1"/>
  <c r="H54" i="1"/>
  <c r="H55" i="1"/>
  <c r="H56" i="1"/>
  <c r="H39" i="1"/>
  <c r="H42" i="1"/>
  <c r="H38" i="1"/>
  <c r="H29" i="1"/>
  <c r="H33" i="1"/>
  <c r="H34" i="1"/>
  <c r="H35" i="1"/>
  <c r="H28" i="1"/>
  <c r="H23" i="1"/>
  <c r="H24" i="1"/>
  <c r="H25" i="1"/>
  <c r="H26" i="1"/>
  <c r="H22" i="1"/>
  <c r="H8" i="1"/>
  <c r="G9" i="1"/>
  <c r="H10" i="1"/>
  <c r="H11" i="1"/>
  <c r="H12" i="1"/>
  <c r="H13" i="1"/>
  <c r="H14" i="1"/>
  <c r="H15" i="1"/>
  <c r="H16" i="1"/>
  <c r="H17" i="1"/>
  <c r="H7" i="1"/>
</calcChain>
</file>

<file path=xl/comments1.xml><?xml version="1.0" encoding="utf-8"?>
<comments xmlns="http://schemas.openxmlformats.org/spreadsheetml/2006/main">
  <authors>
    <author>Silvia Lemus de Cabrera</author>
  </authors>
  <commentList>
    <comment ref="Q5" authorId="0" shapeId="0">
      <text>
        <r>
          <rPr>
            <b/>
            <sz val="12"/>
            <color indexed="81"/>
            <rFont val="Tahoma"/>
            <family val="2"/>
          </rPr>
          <t>Silvia Lemus de Cabrera:</t>
        </r>
        <r>
          <rPr>
            <sz val="12"/>
            <color indexed="81"/>
            <rFont val="Tahoma"/>
            <family val="2"/>
          </rPr>
          <t xml:space="preserve">
Modifiquen sus riesgos si es que la emergencia les afectara en el cumplimiento de sus metas.</t>
        </r>
      </text>
    </comment>
  </commentList>
</comments>
</file>

<file path=xl/sharedStrings.xml><?xml version="1.0" encoding="utf-8"?>
<sst xmlns="http://schemas.openxmlformats.org/spreadsheetml/2006/main" count="729" uniqueCount="477">
  <si>
    <t>ORGANISMO PROMOTOR  DE EXPORTACIONES E INVERSIONES DE EL SALVADOR - PROESA</t>
  </si>
  <si>
    <t>Objetivos estratégicos</t>
  </si>
  <si>
    <t>Resultado/productos/
actividades</t>
  </si>
  <si>
    <t>Nombre de indicador</t>
  </si>
  <si>
    <t>% de avance</t>
  </si>
  <si>
    <t xml:space="preserve">Riesgos y factores críticos internos y externos que impidieron o limitaron el cumplimiento de los objetivos y metas </t>
  </si>
  <si>
    <t>Frecuencia de la revisión</t>
  </si>
  <si>
    <t>Responsable</t>
  </si>
  <si>
    <t>Fuente de financia-miento</t>
  </si>
  <si>
    <t>Anual</t>
  </si>
  <si>
    <t>GOES</t>
  </si>
  <si>
    <t>DIRECCIÓN DE INVERSIONES</t>
  </si>
  <si>
    <t xml:space="preserve">R 2.1: Incrementada la Atracción y Expansión de inversiones en Sectores Priorizados </t>
  </si>
  <si>
    <t>Trimestral</t>
  </si>
  <si>
    <t>GPIN Y GAI</t>
  </si>
  <si>
    <t>Número de Leads</t>
  </si>
  <si>
    <t>Número de Contactos generados</t>
  </si>
  <si>
    <t>Número de Visitas de Campo (site visits)</t>
  </si>
  <si>
    <t>GPIN</t>
  </si>
  <si>
    <t>GAI</t>
  </si>
  <si>
    <t>DIRECCIÓN DE EXPORTACIONES</t>
  </si>
  <si>
    <t>GDEX</t>
  </si>
  <si>
    <t>Número de eventos de promoción comercial realizados</t>
  </si>
  <si>
    <t>GPC</t>
  </si>
  <si>
    <t>Número de prospecciones de nuevos eventos de promoción comercial</t>
  </si>
  <si>
    <t>Número de oportunidades Comerciales Identificadas</t>
  </si>
  <si>
    <t>DIRECCIÓN DE ASOCIOS PÚBLICO PRIVADOS</t>
  </si>
  <si>
    <t>DAPP</t>
  </si>
  <si>
    <t>GLAPP</t>
  </si>
  <si>
    <t xml:space="preserve">Anual </t>
  </si>
  <si>
    <t>GERENCIA DE ANÁLISIS DE POLÍTICAS E INTELIGENCIA DE MERCADOS</t>
  </si>
  <si>
    <t>Número de Guías del inversionista elaboradas</t>
  </si>
  <si>
    <t>GAPIM</t>
  </si>
  <si>
    <t>Mensual</t>
  </si>
  <si>
    <t>Semestral</t>
  </si>
  <si>
    <t>Número de requerimientos de información sobre EXP-INV-APP atendidos</t>
  </si>
  <si>
    <t>Número  de Guías del exportador actualizadas</t>
  </si>
  <si>
    <t xml:space="preserve">Mensual </t>
  </si>
  <si>
    <t>UNIDAD DE GÉNERO</t>
  </si>
  <si>
    <t>UG</t>
  </si>
  <si>
    <t>Categoría de avance según color</t>
  </si>
  <si>
    <t xml:space="preserve">Cantidad de metas </t>
  </si>
  <si>
    <t>% de metas según categoría de avance</t>
  </si>
  <si>
    <t>La meta se alcanzó o superó: 100% o más</t>
  </si>
  <si>
    <t>Alcance de la meta del 50% al 99%</t>
  </si>
  <si>
    <t>Total</t>
  </si>
  <si>
    <t>Meta 2020 (valor del indicador)</t>
  </si>
  <si>
    <t>Descripción del avance Ene 2020</t>
  </si>
  <si>
    <t>OE2 Atraer nuevas inversiones, facilitar su establecimiento y operación, así como fomentar la expansión de las inversiones existentes y la generación de nuevos empleos.</t>
  </si>
  <si>
    <t>IVO R2.1A: Número de compromisos de nuevos empleos generados por nuevas inversiones o expansiones.</t>
  </si>
  <si>
    <t xml:space="preserve">IVO R2.1 B: Nuevos montos de Inversión comprometidos  </t>
  </si>
  <si>
    <t>IVO R2.1C: Ratio de conversión de potenciales inversiones a compromisos de inversión</t>
  </si>
  <si>
    <t xml:space="preserve">A.2.1.1. Realizar acciones de acercamiento y seguimiento con  inversionistas potenciales y ya establecidos, multiplicadores, aliados estratégicos, etc. </t>
  </si>
  <si>
    <t>Número de Due diligences o repuestas a cuestionarios enviados</t>
  </si>
  <si>
    <t xml:space="preserve">A.2.1.4  Asesorar y asistir en los procesos de establecimiento,  inicio, expansión y en sus necesidades para operar efectivamente, apoyando en la agilización de los mismos con un acercamiento estratégico y sistemático </t>
  </si>
  <si>
    <t>Número de acciones de seguimiento (Visitas, llamadas, correos, entre otros).</t>
  </si>
  <si>
    <t>Número de casos atendidos de empresas en establecimiento y/o establecidas.</t>
  </si>
  <si>
    <t>Número de casos resueltos de empresas en establecimiento y/o establecidas.</t>
  </si>
  <si>
    <t xml:space="preserve">Número de empresas en establecimiento y/o establecidas atendidas </t>
  </si>
  <si>
    <t>OE3: Promover la oferta exportable salvadoreña de bienes y servicios, facilitando su acceso a los mercados internacionales.</t>
  </si>
  <si>
    <t>R3.1: Facilitado el acceso a mercados internacionales de la oferta exportable salvadoreña</t>
  </si>
  <si>
    <t xml:space="preserve">R3.2: Promocionada la oferta exportable salvadoreña. </t>
  </si>
  <si>
    <t>IVO R3.2: Número de casos de éxito de exportaciones apoyados por PROESA identificados (exportaciones a nuevos mercados, destinos y/o nuevos productos y servicios.</t>
  </si>
  <si>
    <t>IVO R.3.2 A:  Montos de negocios guiados</t>
  </si>
  <si>
    <t>DEX</t>
  </si>
  <si>
    <t xml:space="preserve">A.3.1.6. Contribuir a que la oferta exportable participe en nuevos destinos internacionales </t>
  </si>
  <si>
    <t>Número de proyectos de exportación asesorados</t>
  </si>
  <si>
    <t>Número de mentorías para el aprovechamiento de los Acuerdos Comerciales vigentes</t>
  </si>
  <si>
    <t>A.3.1.7 Mentoring y asesoría empresarial especializada en comercio internacional</t>
  </si>
  <si>
    <t>Número de empresas atendidas con Mentoring, asesoría empresarial e información de mercados y otros relacionados</t>
  </si>
  <si>
    <t>Número de evaluaciones de empresas para la exportación realizados</t>
  </si>
  <si>
    <t>Número de visitas de seguimiento realizadas</t>
  </si>
  <si>
    <t xml:space="preserve">A.3.1.8. Contribuir a que la oferta exportable permanezca en los mercados internacionales </t>
  </si>
  <si>
    <t>Cantidad de productos / servicios de las empresas atendidas, adecuados a mercados tradicionales.</t>
  </si>
  <si>
    <t>Cantidad de casos de empresas resueltos, para la gestión de exportación</t>
  </si>
  <si>
    <t xml:space="preserve">A.3.2.1 Promoción de la oferta exportable salvadoreña. </t>
  </si>
  <si>
    <t xml:space="preserve">Número de empresas participantes en ferias y misiones comerciales
</t>
  </si>
  <si>
    <t xml:space="preserve">Número de nuevos participantes en los eventos de promoción </t>
  </si>
  <si>
    <t>A.3.2.2 Coordinar, ejecutar y brindar seguimiento a las actividades de identificación de oportunidades comerciales.</t>
  </si>
  <si>
    <t>A.3.2.3 Identificación de nuevos eventos de promoción comercial en mercados extranjeros</t>
  </si>
  <si>
    <t>OE4 Apoyar a las instituciones contratantes del Estado en la evaluación, estructuración y promoción de proyectos bajo la modalidad de Asocios Público Privados.</t>
  </si>
  <si>
    <t>R 4.1: Proyectos de asocios público privados (APP), en estructuración.</t>
  </si>
  <si>
    <t>IVO R4.1: Número de proyectos APP en estructuración.</t>
  </si>
  <si>
    <t>Número de estudios de factibilidad económica para proyectos APP elaborados</t>
  </si>
  <si>
    <t>A.4.1.1 Evaluar proyectos públicos de inversión con potencial para ser desarrollados como APP</t>
  </si>
  <si>
    <t>A.4.1.2  Elaborar bases de licitación pública internacional,  contratos y convenios.</t>
  </si>
  <si>
    <t>Número de bases de licitación y contratos de proyectos APP elaborados</t>
  </si>
  <si>
    <t>Número de convenios suscritos con las ICE</t>
  </si>
  <si>
    <t>A.4.1.3  Promocionar los proyectos de APP</t>
  </si>
  <si>
    <t>Número de actividades de promoción de proyectos APP realizados</t>
  </si>
  <si>
    <t>DAPP y GEFAPP</t>
  </si>
  <si>
    <t>A.2.1.2. Generación de información  para promoción de país, generación de estrategias sectoriales y atención de requerimientos Especializados de información de potenciales inversionistas e inversionistas establecidos</t>
  </si>
  <si>
    <t>Número de actualizaciones realizadas a la presentación país general</t>
  </si>
  <si>
    <t>Número de presentaciones sectoriales</t>
  </si>
  <si>
    <t>A.2.1.3. Monitoreo del clima de negocios e identificación de obstáculos a la inversión para elaborar propuestas de mejora</t>
  </si>
  <si>
    <t>Número de reportes de monitoreo de indicadores económicos</t>
  </si>
  <si>
    <t>Boletín de seguridad</t>
  </si>
  <si>
    <t>Reportes de monitoreo de clima de negocios</t>
  </si>
  <si>
    <t>Informe anual de inversiones</t>
  </si>
  <si>
    <t xml:space="preserve">A.3.1.9 Facilitación de información de mercado estratégica para exportadores actuales y potenciales. </t>
  </si>
  <si>
    <t>A.3.1.10 Generar información estratégica de mercado en sectores priorizados y análisis especializados para la toma de decisiones de autoridades institucionales,  sector público y sector privado.</t>
  </si>
  <si>
    <t>Informe anual de comercio exterior</t>
  </si>
  <si>
    <t>Informe mensual de exportaciones</t>
  </si>
  <si>
    <t>Reportes proactivos sobre tendencias de mercado para exportaciones</t>
  </si>
  <si>
    <t>A.3.2.7. Generación de material para promoción de la oferta exportable salvadoreña de bienes y servicios</t>
  </si>
  <si>
    <t>Presentación de oferta exportable</t>
  </si>
  <si>
    <t>R2.2 : Nuevas inversiones de personas salvadoreñas en el exterior, instaladas en los municipios.</t>
  </si>
  <si>
    <t>IVO R2.2 B: Número de proyectos de inversión iniciados en los municipios.</t>
  </si>
  <si>
    <t xml:space="preserve">A.2.2.1 Realizar gestiones ante el sector público y municipalidades para viabilizar las inversiones en los municipios.
</t>
  </si>
  <si>
    <t>Número de proyectos de inversión en los municipios apoyados en su proceso de instalación</t>
  </si>
  <si>
    <t>GERENCIA DE MUNICIPALIDAD Y SALVADOREÑOS EN EL EXTERIOR</t>
  </si>
  <si>
    <t>GMSALEX</t>
  </si>
  <si>
    <t>OE5 Incorporar a la institución la estrategia de transversalización del enfoque y perspectiva de género y promoverla en programas, proyectos y en los servicios ofrecidos.</t>
  </si>
  <si>
    <t>R5.1: Aplicado el principio de igualdad, equidad y no discriminación en las acciones institucionales de PROESA</t>
  </si>
  <si>
    <t>IVO R5.1: Plan de acción de la política de igualdad, equidad y no discriminación en implementación.</t>
  </si>
  <si>
    <t>A.5.1.1 Facilitar la transversalización del principio de igualdad y no discriminación en las políticas, planes, programas, proyectos, normativas y acciones de PROESA</t>
  </si>
  <si>
    <t>Número de Acciones afirmativas impulsadas para facilitar la transversalización del principio de igualdad y no discriminación.</t>
  </si>
  <si>
    <t>A.5.1.2  Formación y sensibilización en igualdad, equidad y no discriminación al personal y beneficiarios de los servicios que brinda PROESA.</t>
  </si>
  <si>
    <t>No. de Procesos de sensibilización y/o formación en igualdad, equidad y no discriminación realizados.</t>
  </si>
  <si>
    <t>A.5.1.4 Realizar campañas educativas, preventivas y afectivas al interior de PROESA.</t>
  </si>
  <si>
    <t>A.5.1.5 Aplicación del Protocolo de actuación a víctimas de acoso sexual, acoso laboral y discriminación. (Intervención Psicosocial)</t>
  </si>
  <si>
    <t>A.5.1.6 Establecimiento de mecanismos de coordinación interinstitucionales para la realización de acciones de promoción, divulgación y sensibilización para la transversalización de la perspectiva de género interna y externamente.</t>
  </si>
  <si>
    <t xml:space="preserve">Número de campañas educativas, preventivas y afectivas al interior de PROESA impulsadas. </t>
  </si>
  <si>
    <t>Número de reportes de casos intervenidos, de acuerdo al protocolo de actuación a víctimas de acoso sexual, acoso laboral y discriminación.</t>
  </si>
  <si>
    <t>Número de acciones de promoción, divulgación y sensibilización para la transversalización de la perspectiva de género interna y externamente con los beneficiarias de PROESA, realizadas</t>
  </si>
  <si>
    <t xml:space="preserve">IVO R3.1:  Incremento de las exportaciones de las empresas atendidas con servicios de promoción y venta*, en relación al año anterior. </t>
  </si>
  <si>
    <t>Está proyectada para el segundo semestre del año</t>
  </si>
  <si>
    <t>Una de las herramientas de venta más importantes utilizadas para promover el país con potenciales inversionistas es la presentación país con información de las ventajas de invertir en el país, incentivos, costos, oportunidades sectoriales y otra información de interés para nuevos inversionistas. 
En enero: se ha realizado la actualización de la presentación país en inglés y español, las cuales se publicaron en la intranet y notificaron vía correo electrónico.</t>
  </si>
  <si>
    <t>Complementario a la presentación país, se han actualizado las presentaciones sectoriales para que sirvan de apoyo a los especialistas de promoción de inversión para dar a conocer las ventajas y oportunidades de inversión específicas para sus sectores. En enero: se actualizó la presentación país en inglés y español del sector manufactura liviana</t>
  </si>
  <si>
    <t>En enero: se trabajaron 54 requerimientos de información a solicitud de las direcciones de PROESA, Presidencia y clientes externos diversos</t>
  </si>
  <si>
    <t>Está proyectado para el mes de marzo</t>
  </si>
  <si>
    <t xml:space="preserve">En enero: se trabajó 1 boletín de monitoreo de clima de negocio con las principales acciones que el país está realizando para promover un clima favorable para la inversión. </t>
  </si>
  <si>
    <t>Está proyectado para el segundo trimestre del año, cuando ya se tengan disponibles las cifras de inversión</t>
  </si>
  <si>
    <t xml:space="preserve">En enero: Se trabajó el informe anual de comercio exterior en la plataforma de Power BI. Este informe incluye datos de exportaciones e importaciones, por lo que permite conocer de manera interactiva la relación comercial que El Salvador posee con los diferentes países a nivel internacional a nivel de sectores y productos. </t>
  </si>
  <si>
    <t>En enero: se trabajó el informe mensual de exportaciones correspondiente a los datos de diciembre</t>
  </si>
  <si>
    <t xml:space="preserve">En enero: Se elaboró reporte proactivo sobre tendencias de mercado para la exportación de jugos </t>
  </si>
  <si>
    <t>Proyectado para el segundo trimestre del año</t>
  </si>
  <si>
    <t xml:space="preserve">En enero: Se reportaron 221 en compromisos de empleos, representados 166 empleos generadas por Expansiones y 55 empleos generados por nuevas inversiones, representando a los sectores: de Servicios Empresariales a Distancia.  </t>
  </si>
  <si>
    <t xml:space="preserve">La generación de nuevos empleos se puede ver afectada por diferentes factores relacionados al clima de inversión del país como la inseguridad en el país, costos operativos, incertidumbre, entre otros, estos factores hacen que las empresas ya no vean a El Salvador como un potencial destino para establecimiento de sus inversiones. </t>
  </si>
  <si>
    <t>En la medida que otras instituciones de gobierno brinden el mismo apoyo y asistencia de la Gerencia, podría verse reducido el número de información y asistencia dada. Asimismo, los factores relacionados al clima de inversión del país afectan el interés de potenciales inversionistas en evaluar El Salvador como destino de sus inversiones por lo que se verán disminuidos los requerimientos de información o apoyos solicitados.</t>
  </si>
  <si>
    <t>La generación de leads se puede ver afectada por diferentes factores relacionados al clima de inversión del país como la inseguridad en el país, costos operativos, incertidumbre, estos factores hacen que las empresas ya no vean a El Salvador como un potencial destino para establecimiento de sus inversiones. 
Asimismo, el no poder llevar a cabo Misiones Oficiales, es un factor que influye ya que es a través de dichas misiones en donde se generan la mayor parte de leads como potenciales inversionistas.</t>
  </si>
  <si>
    <t xml:space="preserve">A través de las Misiones Oficiales se generan la mayor cantidad de contactos, por lo que esta meta depende de la realización de la mismas. </t>
  </si>
  <si>
    <t>Las visitas de campo (site visites) se pueden ver afectadas por diferentes factores relacionados al clima de inversión del país (inseguridad, costos operativos altos, incertidumbre, entre otros), ya que  las empresas no ven a El Salvador como un potencial destino para establecimiento de sus inversiones.</t>
  </si>
  <si>
    <t>Este indicador pudiese verse afectado si las empresas deciden no abrir sus puertas a la institución. O si buscan apoyo de otras instituciones que están haciendo las mismas gestiones que la Dirección de Inversiones.</t>
  </si>
  <si>
    <t xml:space="preserve">Este indicador se ve afectado si las instituciones involucradas en el proceso no resuelven o no dan apoyo para agilizar los procesos. </t>
  </si>
  <si>
    <t>No se reportan casos en el presente período.</t>
  </si>
  <si>
    <t>No se reportan evaluaciones en el presente período.</t>
  </si>
  <si>
    <t>En tiempo</t>
  </si>
  <si>
    <t>El primer evento de Promoción Comercial esta planificado para ejecutarse el mes de mayo, el segundo en el mes de junio. Estamos trabajando en la organización de cada uno de ellos.</t>
  </si>
  <si>
    <t>Por el momento estamos a la espera de recibir los lineamientos para iniciar el trabajo de AfterCare al Exportador.</t>
  </si>
  <si>
    <t>Se ha coordinado con la EFIS, para posible proceso institucionalizado, al mismo tiempo se ha coordinado con la asociación de CAYAHUANCA, para abonar al diplomado de oportunidades productoras, en donde  PROESA dará apoyo en desarrollar un Modulo de autonomía económica con cultura exportadora, ya esta la temática solo se espera la validación de Cayaguanca, en Chalatenango San Ignacio.</t>
  </si>
  <si>
    <t>Que el material invertido no se de importancia para el personal y se denote resistencia en contribuir al buen trato dentro del ámbito laboral.</t>
  </si>
  <si>
    <t xml:space="preserve">Durante el mes se abordaron 4 casos  de tipificaciones siguientes: discriminación laboral directa, e indirecta  Se logro dar resoluciones no en todas justificadas, pero al menos existió garantía de derecho laboral y humano. </t>
  </si>
  <si>
    <t>N/A</t>
  </si>
  <si>
    <t>Descripción del avance Feb 2020</t>
  </si>
  <si>
    <t>En febrero:</t>
  </si>
  <si>
    <t>*  Servicios de Promoción y Venta: Se refiere a las asesorías que tienen un alto potencial para desarrollar la oferta exportable con enfoque de venta de exportación; además a los servicios específicos de Rueda de Negocios, oportunidades comerciales, participación en misión comercial y participación en feria internacional proporcionados a las empresas salvadoreñas exportadoras y aquellas en proceso de exportación. Comerciales, participación en misión comercial y participación en feria internacional</t>
  </si>
  <si>
    <t xml:space="preserve">En enero: Se reportó una inversión de $63,332,000, representados en Nuevas Inversiones $7,650,000 y en Expansiones $55,682,000, representados en los sectores: Servicios Empresariales a Distancia, Turismo, Energía, correspondientes a los países: El Salvador y Francia. </t>
  </si>
  <si>
    <t xml:space="preserve">En enero: Se reportó 28 due diligences, correspondientes a los sectores Manufactura Liviana, Servicios Empresariales a Distancia, Textiles y Confección, Energía, correspondientes a los sectores Costa Rica, El Salvador, Estados Unidos, Honduras, México. </t>
  </si>
  <si>
    <t xml:space="preserve">En enero: se reportó 20 lead, representados en los sectores Aeronáutica, Desarrollo Inmobiliario, Energía, Logística y Distribución, Servicios Empresariales a Distancia, Textiles y Confección, representados a los países Canadá, El Salvador, Estados Unidos, Francia, Panamá. </t>
  </si>
  <si>
    <t xml:space="preserve">En enero: se reportaron 296 contactos representados en los sectores Aeronáutica, Desarrollo Inmobiliario, Energía, Gobierno, Multisectorial, otros, Servicios Empresariales a Distancia, Textiles y Confección, Turismo, Agroindustria, Logística, representados en los países Corea del Sur, Costa Rica, El Salvador, España, Estados Unidos, Francia, Honduras, México, Panamá, Taiwán. </t>
  </si>
  <si>
    <t xml:space="preserve">En enero: se reportó 12 site visit representados en los sectores Multisectorial, Servicios Empresariales a Distancia, correspondientes a los países Corea del Sur, Costa Rica, El Salvador, España, Estados Unidos, Francia, Honduras, México, Panamá, Taiwán. </t>
  </si>
  <si>
    <t xml:space="preserve">En enero: se reportó 5 visitas de seguimiento a empresas de los sectores SED, Zona Franca, Logística. </t>
  </si>
  <si>
    <t xml:space="preserve">En enero: En el mes de enero se resolvieron 11 casos a empresa establecida y en establecimiento, correspondientes a los sectores Turismo, Energía, Aeronáutica, SED.  </t>
  </si>
  <si>
    <t>Enero: Detalle del servicio:
Agro alimentos y bebidas 28 personas empresarias 19 H y 9 M. Sector Manufactura Diversa 7 personas empresarias, 4 H y 3 M. Sector Servicios 12, 6 H y 6 M.</t>
  </si>
  <si>
    <t>El entorno mundial, especialmente en la propagación de la enfermedad coronavirus, esto esta afectando actividades relacionadas a ferias y ruedas de negocios.</t>
  </si>
  <si>
    <t>Se esta innovando el proceso de captación de oportunidades comerciales, y en alianza con Cancillería, se ha iniciado una serie de actividades para colocar metas espejo a un grupo selecto de personal en el exterior, con el apoyo y asesoría de PROESA. En marzo esperaríamos iniciar la recepción de las oportunidades.</t>
  </si>
  <si>
    <t>Se esta innovando el proceso de Prospección de Nuevas Ferias, y en alianza con Cancillería, se ha iniciado una serie de actividades para colocar metas espejo a un grupo selecto de personal en el exterior, con el apoyo y asesoría de PROESA. En el desarrollo del año esperaríamos recibir propuestas de eventos a prospectar y recibir reportes.</t>
  </si>
  <si>
    <t>Número de estudios de pre factibilidad técnica para proyectos APP elaborados</t>
  </si>
  <si>
    <t>Los dos estudios de pre factibilidad de los proyectos Hachadura - Kilo 5 y Pasos Fronterizos siguen avanzando de acuerdo al cronograma.</t>
  </si>
  <si>
    <t>Se está organizando, en conjunto con Deloitte y el MOPT, el Roadshow del proyecto Iluminación y Video vigilancia de Carreteras.</t>
  </si>
  <si>
    <t>En enero concluyó al apoyo por parte de PROESA a:
1 proyecto de inversión de construcción de un  centro Comercial en Colima, Chalatenango por un SALEX de Los Ángeles, CA. EE.UU. Monto de inversión US$4,000,000 y compromiso de 100 nuevos empleos.</t>
  </si>
  <si>
    <t>En enero se apoyaron con reuniones, visitas de campo y asesoramiento para el establecimiento de:
10 nuevos proyectos a desarrollarse en La Unión y Bolívar, La Unión; San Francisco Gotera, Morazán; San Isidro y Sensuntepeque, Cabañas; Chirilagua, El Delirio y San Luis Reyna, San Miguel; La Herradura, La Paz.</t>
  </si>
  <si>
    <t xml:space="preserve">Se ha coordinado con la especialista jurídica , para que proporcione las fechas y acompañe este proceso, se espera que envíe para programar cada taller con cada dirección en febrero y marzo. </t>
  </si>
  <si>
    <t>Impuso de una campaña interna "Háblame con Respeto enfocada al "Buen trato.  En enero fue diseñada y se espera validación del titular . La Campaña  se realiza en virtud e trabajar el buen clima laboral y la cultura organizacional de PROESA. En donde la Unidad apoyo a la Unidad de Logística y Recursos Humanos.</t>
  </si>
  <si>
    <t xml:space="preserve">Se ha diseñado , la campaña buen trato laboral, en coordinación con la Unidad de Comunicaciones, especialmente con DISEÑO,  se han impreso 100 trípticos, se esperan sean entregado en cada espacio de laboral previo aval del titular . se espera entregárselos a 75 personas al interior de PROESA.  ( pasantes 4 -3 mujeres y 1 hombres )  ( Personal de Proesa 70 ( 43 mujeres 27 hombres) </t>
  </si>
  <si>
    <t>En febrero: Se han realizado sesiones de Roadhow con empresas interesadas en El Salvador y en marzo se realizará el Roadshow internacional.</t>
  </si>
  <si>
    <t>Es necesario contar con diversas aprobaciones administrativas para poder entrar a esta etapa.</t>
  </si>
  <si>
    <t>Para llegar a esta etapa es necesario que el proyecto cuenta con los estudios de factibilidad desde la perspectiva técnica y económica, por lo que los tiempos se encuentran supeditados a que finalizan ambos estudios.</t>
  </si>
  <si>
    <t>Si no ingresan nuevos proyectos a la cartera de PROESA no podrán celebrarse convenios sobre el tema de APP.</t>
  </si>
  <si>
    <t>Una de las herramientas de venta más importantes utilizadas para promover el país con potenciales inversionistas es la presentación país con información de las ventajas de invertir en el país, incentivos, costos, oportunidades sectoriales y otra información de interés para nuevos inversionistas. 
En febrero: se ha realizado la actualización de la presentación país en inglés y español, las cuales se publicaron en la intranet y notificaron vía correo electrónico.</t>
  </si>
  <si>
    <t>Complementario a la presentación país, se han actualizado las presentaciones sectoriales para que sirvan de apoyo a los especialistas de promoción de inversión para dar a conocer las ventajas y oportunidades de inversión específicas para sus sectores. En febrero: se actualizó la presentación país en inglés y español del sector turismo</t>
  </si>
  <si>
    <t>En febrero: se trabajaron 47 requerimientos de información a solicitud de las direcciones de PROESA, Presidencia y clientes externos diversos</t>
  </si>
  <si>
    <t xml:space="preserve">En febrero: se trabajó 1 boletín de monitoreo de clima de negocio con las principales acciones que el país está realizando para promover un clima favorable para la inversión. </t>
  </si>
  <si>
    <t>En febrero: se trabajó el informe mensual de exportaciones correspondiente a los datos de enero 2020</t>
  </si>
  <si>
    <t>En febrero: Se elaboró reporte proactivo sobre tendencias de mercado para el sector de Servicio de diseño web en Estados Unidos</t>
  </si>
  <si>
    <t>Febrero: Sector Agroindustria. Mercados: EEUU, Holanda (Países Bajos). Monto probable de exportación acumulado en ambos proyectos:$120,000.00</t>
  </si>
  <si>
    <t>Febrero: Detalle del servicio:
Agroindustria 11 personas empresarias 8 H y 3 M. Alimentos y bebidas 11 personas empresarias 8 H y 3 M. Sector Manufacturas Diversas 11 personas empresarias, 9 H y 3 M. Sector Servicios 7, 6 H y 1 M.</t>
  </si>
  <si>
    <t>En febrero: El primer evento de Promoción Comercial esta planificado para ejecutarse el mes de mayo, se cuenta con un 20% de avance, el segundo en el mes de junio, se cuenta con un 30% de avance. Estamos trabajando en la organización de cada uno de ellos.</t>
  </si>
  <si>
    <t>En febrero: El primer evento de Promoción Comercial esta planificado para ejecutarse el mes de mayo, se cuenta con un 20% de avance, el segundo en el mes de junio, se cuenta con un 30% de avance. Estamos trabajando en la organización de cada uno de ellos</t>
  </si>
  <si>
    <t>En febrero: Por el momento estamos a la espera de recibir los lineamientos para iniciar el trabajo de AfterCare al Exportador.</t>
  </si>
  <si>
    <t>Durante el mes se reportaron dos casos de discriminación laboral y violencia entre par, no obstante, los casos no llegaron aplicárseles las medidas disciplinarias correctivas correspondiente, dado que las personas afectadas no formalizaron las denuncias; por lo que la Unidad procedió a sensibilizar y a recomendar  mejorar las relaciones interpersonales existentes.</t>
  </si>
  <si>
    <t>En febrero: Se registraron 269 compromisos de empleos de los cuales 225 son de 3 expansiones en los sectores SED y Turismo provenientes de Guatemala y El Salvador; y 44 empleos de 3 nuevos proyectos de inversión en el sector SED provenientes de El Salvador y Alemania.</t>
  </si>
  <si>
    <t>En febrero: Se elaboraron 17 respuestas a requerimientos de información hacia potenciales inversionistas pertenecientes a los sectores Logística y Distribución, Manufactura Liviana, Multisectorial, SED, Textil y Confección, Turismo; los cuales provienen de los países siguientes: Costa Rica, El Salvador, Estados Unidos, Guatemala, México.</t>
  </si>
  <si>
    <t>En febrero: se reportaron 9 leads o potenciales inversionistas en sectores como SED y Logística pertenecientes a los países siguientes: Alemania, El Salvador, Estados Unidos, Guatemala, Perú.</t>
  </si>
  <si>
    <t>En febrero: Se generaron 33 contactos provenientes de Belice, El Salvador, Estados Unidos, Guatemala; los cuales pertenecen a los sectores siguientes: Aeronáutica, Agroindustria, Desarrollo Inmobiliario, Gobierno, Manufactura Liviana, Multisectorial, SED, Textil y Confección, Construcción, Energía.</t>
  </si>
  <si>
    <t>En febrero: Se reportó una inversión de USD $728,500 de los cuales USD $3,500 perteneces a un nuevo proyecto del sector SED de El Salvador y USD $725,000 de 3 proyectos de expansión en los sectores SED y Turismo provenientes de Guatemala y El Salvador.</t>
  </si>
  <si>
    <t>En febrero:  se generaron 4 visitas de seguimiento, a empresas de construcción y manufacturas livianas</t>
  </si>
  <si>
    <t>En febrero: Se reportaron 7 visitas de campo de empresas se los sectores Aeronáutica y Servicios Empresariales a Distancia, provenientes de los países siguientes: Belice, El Salvador, Estados Unidos, Guatemala y México</t>
  </si>
  <si>
    <t>En febrero: se atendieron 28 casos a empresas establecidas y en establecimiento, de los sectores Turismo, Manufacturas Livianas, Construcción, Textil y Confección, Energía, Agroindustria y Logística</t>
  </si>
  <si>
    <t>En febrero: se resolvieron 9 casos a empresas establecidas y en establecimiento, correspondientes a los sectores Turismo, Manufacturas Livianas, Textil y Confección, Energía y Logística</t>
  </si>
  <si>
    <t>En febrero: se atendieron a 16 empresas correspondientes a los sectores Turismo, Manufacturas Livianas, Construcción, Agroindustria, Textil y Confección, Energía</t>
  </si>
  <si>
    <t>En febrero: se capacito a personal de cancillería de Guatemala, República Dominicana, Nicaragua, Costa Rica y Panamá; se espera a partir del mes de marzo iniciar la recepción de oportunidades comerciales de cada una de las oficinas antes mencionadas.</t>
  </si>
  <si>
    <t>En febrero: en el mes de marzo se capacitara a un grupo de personal de cancillería, con el fin de que ellos nos apoyen en la identificación y prospección de nuevos eventos de promoción comercial.</t>
  </si>
  <si>
    <t>En febrero: Se obtuvo un avance de parte del consultor del estudio de pre factibilidad del proyecto Hachadura-Kilo 5 y se encuentra en revisión. 
Asimismo, se contrató a la firma León Sol para que realice un ajuste del Estudio de Pre factibilidad del Estudio de Edificio de Parqueos en el Centro de Cívico del Ministerio de Gobernación.</t>
  </si>
  <si>
    <t>Los estudios de pre factibilidad cuentan con plazos extensos e incluso podrían prorrogarse ante eventuales retrasos.</t>
  </si>
  <si>
    <t>Para llegar a esta etapa es necesario que el proyecto haya tenido un estudio de factibilidad desde la perspectiva técnica, por lo que los tiempos se encuentran supeditados a que finalizan dichos estudios.</t>
  </si>
  <si>
    <t>Avances en febrero: 
Se ha logrado, a través de  Especialista Jurídica, programar la realización de 4 talleres con  las Direcciones; con el fin de  socializar la PIIND-2020-2024 y que las acciones sean  incorporadas en sus POA 2021.Las fechas serian 17 y 25 de marzo ; 01 y 16 de abril.</t>
  </si>
  <si>
    <t>En febrero se realizaron las siguientes acciones afirmativas:
1. Armonización de normativas. Se diseñó la propuesta de una clausula  para que se incorpore en los siguientes documentos legales utilizados por la UACI:  TDR, Bases de Competencia y Contratos de licitación. Aún esta pendiente de aprobación, para que sea retomado las unidades organizativas competentes.
2. Armonización de normativas. Se han iniciado los talleres de armonización de normativa denominada "Política de Recursos Humanos",  basada en Art 4 numeral 5 de la LIE-  En coordinación con la Unidad de Logística y Recursos Humanos  y Gerencia Financiera, Unidad de Género.</t>
  </si>
  <si>
    <t>En febrero: Se avanzo en diseñar  modulo de Autonomía Economía , en coordinación con la Unidad de Comunicaciones y Gerencia de Desarrollo a la Exportación, para las temáticas especificas en "cultura de exportaciones" y "redes sociales para la comercialización" en el fomento a la oportunidad comercial. Estamos pendiente de la validación de la propuesta y continuar procesos de formación a CAYAGUANCA.</t>
  </si>
  <si>
    <t>Se logro concretizar la ejecución de campaña interna "Háblame con Respeto", promoviendo el buen trato laboral, consistió en dejar 70 trípticos en los espacios laborales, bajo una participación del 100% del personal que labora en PROESA. Esto con el propósito de mejorar la cultura organizativa y clima laboral en función de prevenir violencia y Discriminación.</t>
  </si>
  <si>
    <t>En febrero: Se  realizaron 5 reuniones con diversas unidades organizativas de PROESA,  para avanzar en procesos de transversalidad  así tenemos: Unidad ambiental, Unidad de Comunicaciones en seguimiento al Art 15 de la LIE, Unidad de OIR, (entrega de 4 informes trimestrales 2019) , Gerencia de Desarrollo para la Exportación, y Gerencia de Municipalidad y Salvadoreños en el Exterior . y 2 reuniones de coordinación interinstitucional con FISDL y Ministerio de Gobernación. Para los avances como Unidades de Género homologar estrategias hacia la transversalidad . Además se participo en la entrevista de radio invitada por YSUES para dar el tema " trasnversalizar el enfoque de género en las instituciones públicas , experiencia de PROESA. participando la jefa de Unidad de Género.</t>
  </si>
  <si>
    <t xml:space="preserve">Durante el mes de Enero se desarrollaron tres coordinaciones para el apoyo interinstitucional. Cayaguanca en San Ignacio-Chalatenango -FISDL, para revisar transversalidad y Ministerio de Gobernación unidades de Género. </t>
  </si>
  <si>
    <t>Descripción del avance Mar 2020</t>
  </si>
  <si>
    <t>En Marzo:</t>
  </si>
  <si>
    <t>En Marzo: Se logró generar un total de 773 compromisos de nuevos empleos directos de los cuales 493 fueron generadas por 3 nuevas empresas del sector Servicios Empresariales a Distancia provenientes de los siguientes países: Alemania, El Salvador, Estados Unidos. Y 280 fueron generados por 2 expansiones de empresas de los sectores Textil y Confección y Servicios Empresariales a Distancia provenientes de los siguientes países: El Salvador y Estados Unidos.</t>
  </si>
  <si>
    <t>En Marzo: Se logró atraer un total de USD 3,334,780 en compromisos de inversión de los cuales USD 334,779.53 son de 2 nuevos proyectos de inversión del sector Servicios Empresariales a Distancia provenientes de Alemania y El Salvador. Y USD 3,000,000 son de una expansión de una empresa del sector Textil y Confección proveniente de Estados Unidos.</t>
  </si>
  <si>
    <t>En Marzo: Se dio respuesta a 11 solicitudes de información de potenciales inversionistas de los sectores Manufactura Liviana, Servicios Empresariales a Distancia y Turismo, provenientes de los siguientes países: Austria, Chile, El Salvador, México y Estados Unidos.</t>
  </si>
  <si>
    <t>En Marzo: Se lograron generar 14 nuevos leads o potenciales inversionistas de los sectores Energía, Servicios Empresariales a Distancia y Textil y Confección provenientes de los siguientes países: Austria, Canadá, Chile, El Salvador, España y Estados Unidos.</t>
  </si>
  <si>
    <t>En Marzo: Se lograron generar 39 nuevos contactos de los países siguientes: Austria, Chile, El Salvador y Estados Unidos, los cuales pertenecen a los siguientes sectores: Aeronáutica, Agroindustria, Desarrollo Inmobiliario, Gobierno, Manufacturas Livianas, Multisectorial, Servicios Empresariales a Distancia, Servicios de Salud, Textil y Confección, Turismo, Energía, Construcción, Alimentos y Tecnología.</t>
  </si>
  <si>
    <t>En Marzo: Se atendieron 20 empresas en establecimiento y/o establecidas de los sectores Turismo, Manufacturas Livianas, Construcción, Agroindustria, Textil y Confección y Energía.</t>
  </si>
  <si>
    <t>En Marzo:  Detalle del servicio:
Agroindustria 7 personas empresarias 4 H y 3 M. Alimentos y bebidas 6 personas empresarias 5 H y 1 M. Sector Manufacturas Diversas 11 personas empresarias, 2 H y 9 M. Sector Servicios 0, 0 H y 0 M.</t>
  </si>
  <si>
    <t>En Marzo: Ambas empresas del sector Servicios Branding y Calibración de equipo. Lideradas por Hombre.</t>
  </si>
  <si>
    <t>En Marzo: No se reportan evaluaciones</t>
  </si>
  <si>
    <t>En Marzo: se cuenta con un avance del 35% del VII Encuentro de Negocios, y Expocomer un 50%</t>
  </si>
  <si>
    <t>En Marzo: ninguna</t>
  </si>
  <si>
    <t>En Marzo: Se esta a la espera de que las autoridades definan el proceso de trabajo de la Gerencia de Promoción Comercial en relación al tema de After Care.</t>
  </si>
  <si>
    <t>Una de las herramientas de venta más importantes utilizadas para promover el país con potenciales inversionistas es la presentación país con información de las ventajas de invertir en el país, incentivos, costos, oportunidades sectoriales y otra información de interés para nuevos inversionistas. 
En marzo: se ha realizado la actualización de la presentación país en inglés y español, las cuales se publicaron en la central de documentación de inteligencia de mercados en sharepoint (nueva intranet) y se notificaron vía correo electrónico.</t>
  </si>
  <si>
    <t>Complementario a la presentación país, se han actualizado las presentaciones sectoriales para que sirvan de apoyo a los especialistas de promoción de inversión para dar a conocer las ventajas y oportunidades de inversión específicas para sus sectores. En marzo: se actualizó la presentación país en inglés y español del sector energía</t>
  </si>
  <si>
    <t>En marzo: se trabajaron 39 requerimientos de información a solicitud de las direcciones de PROESA, Presidencia y clientes externos diversos</t>
  </si>
  <si>
    <t xml:space="preserve">En Marzo: Se trabajó el Reporte Trimestral de indicadores económicos y sociales que resume las principales estadísticas económicas, de exportación, inversión, rankings y otra información de interés. </t>
  </si>
  <si>
    <t xml:space="preserve">En Marzo: se trabajó boletín de seguridad en inglés y español para dar a conocer a los inversionistas las medidas que se han implementado en materia de seguridad, así como la mejora en las estadísticas de seguridad pública. </t>
  </si>
  <si>
    <t xml:space="preserve">En marzo: se trabajó 1 boletín de monitoreo de clima de negocio con las principales acciones que el país está realizando para promover un clima favorable para la inversión. </t>
  </si>
  <si>
    <t>En Marzo:  se trabajó el informe mensual de exportaciones correspondiente a los datos de febrero 2020</t>
  </si>
  <si>
    <t>En Marzo: Se elaboró reporte proactivo sobre tendencias de mercado de spreads dulces (miel, jaleas y similares) con enfoque en diversos países.</t>
  </si>
  <si>
    <t>En Marzo: Se comenzó a trabajar, estando prevista su finalización para el segundo trimestre del año</t>
  </si>
  <si>
    <t>En Marzo: Se avanzó en la evaluación financiera preliminar de los proyectos: 
-Hachadura-Kilo 5
-Parqueos en el Ministerio de Gobernación</t>
  </si>
  <si>
    <t>En Marzo: N/A</t>
  </si>
  <si>
    <t>En Marzo: Realización del 8 al 11 de marzo el Roadshow con potenciales interesados en Costa Rica y Guatemala.</t>
  </si>
  <si>
    <t xml:space="preserve">Durante este mes, solo se logro programar para iniciar  talleres para socializar la PIIND y El Plan de Acción con la delegada de presidencia en las fechas siguientes: 17,20,25 de marzo y 16 de abril  donde se definió agenda y coordinación con la unidad ambiental para unificar esfuerzos de socialización de ambas políticas. </t>
  </si>
  <si>
    <t>En Marzo: Durante este mes, se logro realizar tres acciones afirmativas ; Primera  Conmemoración del día internacional de la mujer " visibilizando y reconociendo la labor de la mujer exportadora" con el personal interno de PROESA y la Exportadora Claudia Ávalos de Mieles de Opico, . Segundo : se presentó propuesta para dar reconocimiento a personal que ha laborado en la institución arriba de los 15 años , la cual fue consensado por presidencia, y Tercera acción afirmativa es dar seguimiento a la armonización de la normativa interna, para ello se ha valorado revisar nuevamente el Reglamento Interno  de Trabajo y mejorar algunos artículos que perjudican los derechos laborales del personal.</t>
  </si>
  <si>
    <t xml:space="preserve"> Durante este se me logró coordinar con la Asociación Cayaguanca, el  proceso de formación con mujeres posibles a exportar , encaminado a la Introducción de género , autonomía económica y comercio exterior desde la perspectiva de género . </t>
  </si>
  <si>
    <t>Durante el mes se obtuvieron dos casos de índole disciplinario , están pendiente de resolver debido a las instituciones de competencia. Bajo la categoría de anonimatos. Esto en virtud de darse en el marco de las relaciones de confianza las cuales fomentan la desigualdad en los derechos laborales existentes según RIT.</t>
  </si>
  <si>
    <t>Descripción del avance Ene - Mar 2020</t>
  </si>
  <si>
    <t>Este indicador es anual</t>
  </si>
  <si>
    <t>En el primer trimestre</t>
  </si>
  <si>
    <t>En el primer trimestre se generaron 1,263 compromisos de empleos:
- 592 compromisos de empleos por 10 nuevas empresas del sector Servicios Empresariales a Distancia, los cuales provienen de Alemania, El Salvador y Estados Unidos.
- 671 compromisos de empleos por 9 expansiones del sector Textil y Confección, Servicios Empresariales a Distancia y Turismo (1 expansión de Energía no generó compromiso de empleo), provenientes de El salvador, Guatemala y Estados Unidos.</t>
  </si>
  <si>
    <t>En el primer trimestre se generaron $67,395,279.53 de compromisos de inversión por un total de 20 proyectos de inversión:
- $7,988,279.53 por 10 nuevas empresas de los sectores Servicios Empresariales a Distancia y turismo, los cuales provienen de Alemania y El Salvador.
- $59,407,000 por 10 proyectos de expansión de los sectores Servicios Empresariales a Distancia, Textil y Confección, Turismo y Energía;  provenientes de Estados Unidos, Guatemala, El Salvador y Francia.</t>
  </si>
  <si>
    <t>En el primer trimestre se dio respuesta a 51 solicitudes de información de potenciales inversionistas de los sectores Manufactura Liviana, Servicios Empresariales a Distancia y Turismo, Logística y Distribución, Multisectorial, Textil y Confección y Energía provenientes de los siguientes países: Austria, Chile, El Salvador, México, Estados Unidos, Costa Rica, Guatemala y Honduras.</t>
  </si>
  <si>
    <t>En el primer trimestre se lograron resolver 35 casos de empresas en establecimiento y/o establecidas en los sectores Turismo, Manufacturas Livianas, Aeronáutica, Servicios Empresariales a Distancia, Textil y Confección, Energía y Logística.</t>
  </si>
  <si>
    <t xml:space="preserve">En el primer trimestre se atendieron 51 empresas en establecimiento y/o establecidas de los sectores Turismo, Manufacturas Livianas, Construcción, Agroindustria, Textil y Confección, Energía, Aeronáutica, Servicios Empresariales a Distancia y Energía. </t>
  </si>
  <si>
    <t>No se reportan mentorías en el presente período.</t>
  </si>
  <si>
    <t xml:space="preserve">En el primer trimestre se realizaron 2 evaluaciones según detalle:
- 2 empresas sector Servicios, (2 hombres). </t>
  </si>
  <si>
    <t>En Marzo: No se reportan visitas de seguimiento</t>
  </si>
  <si>
    <t xml:space="preserve">En Febrero 2 visitas de seguimiento realizadas :
1 Alimentos y bebidas (1 mujer)
1 Manufacturas Diversas (1 Hombre). </t>
  </si>
  <si>
    <t>En Enero 7 visitas de seguimiento realizadas:
2 Agroindustria (1 mujer y 1 hombre)
1 Alimentos y Bebidas (1 mujer)
3 Manufacturas Diversas (3 Hombres)
1 Servicios (1 hombre).</t>
  </si>
  <si>
    <t>En el primer trimestre se realizaron 9 visitas de seguimiento según detalle:
- 2 Sector Agroindustria (1 Mujer y 1 Hombre)
-  2 Sector Alimentos y Bebidas (2 Mujeres)
- 4 Sector Manufacturas Diversas (4 Hombre)
- 1 Sector Servicios (1 Hombre)</t>
  </si>
  <si>
    <t xml:space="preserve">En Marzo: empresa SCAES DE R.L. Gestión de apoyo en la identificación directa de financiamiento crédito de inversión y operativo (capital trabajo para la exportación) </t>
  </si>
  <si>
    <t>En el primer trimestre se resolvió el caso de 1 empresa del sector agroindustria.</t>
  </si>
  <si>
    <t>En el primer trimestre se identificó 1 oportunidad comercial del sector alimentos y bebidas para el mercado de Costa Rica y se divulgó a 5 empresas.</t>
  </si>
  <si>
    <t>No se reportan prospecciones de nuevos eventos en el período.</t>
  </si>
  <si>
    <t>No se reportan visitas de seguimiento en el período.</t>
  </si>
  <si>
    <t>Durante el primer trimestre se ha avanzado en la evaluación financiera preliminar de los siguientes proyectos:
-Hachadura-Kilo 5
-Parqueos en el Ministerio de Gobernación.</t>
  </si>
  <si>
    <t>En el primer trimestre se trabajaron 140 requerimientos de información a solicitud de las direcciones de PROESA, Presidencia y clientes externos diversos.</t>
  </si>
  <si>
    <t xml:space="preserve">En marzo se trabajó el Reporte Trimestral de indicadores económicos y sociales que resume las principales estadísticas económicas, de exportación, inversión, rankings y otra información de interés. </t>
  </si>
  <si>
    <t xml:space="preserve">En Marzo se trabajó boletín de seguridad en inglés y español para dar a conocer a los inversionistas las medidas que se han implementado en materia de seguridad, así como la mejora en las estadísticas de seguridad pública. </t>
  </si>
  <si>
    <t xml:space="preserve">En el primer trimestre se trabajaron 3 reportes de monitoreo de clima de negocio con las principales acciones que el país está realizando para promover un clima favorable para la inversión. </t>
  </si>
  <si>
    <t xml:space="preserve">En enero se trabajó el informe anual de comercio exterior en la plataforma de Power BI. Este informe incluye datos de exportaciones e importaciones, por lo que permite conocer de manera interactiva la relación comercial que El Salvador posee con los diferentes países a nivel internacional a nivel de sectores y productos. </t>
  </si>
  <si>
    <t>En el primer trimestre se trabajaron 3 informes mensuales de exportaciones correspondiente a los datos de diciembre 2019, enero y febrero 2020</t>
  </si>
  <si>
    <t>En el primer trimestre se apoyaron con reuniones, visitas de campo y asesoramiento para el establecimiento de:
10 nuevos proyectos a desarrollarse en La Unión y Bolívar, La Unión; San Francisco Gotera, Morazán; San Isidro y Sensuntepeque, Cabañas; Chirilagua, El Delirio y San Luis Reyna, San Miguel; La Herradura, La Paz.</t>
  </si>
  <si>
    <t>En el primer trimestre se llevaron a cabo las siguientes acciones:
- 1 coordinación para el apoyo interinstitucional con Cayaguanca en San Ignacio-Chalatenango -FISDL y Ministerio de Gobernación con unidades de Género. 
- 5 reuniones con diversas unidades organizativas de PROESA,  para avanzar en procesos de transversalidad  así tenemos: Unidad ambiental, Unidad de Comunicaciones, OIR, Gerencia de Desarrollo para la Exportación y Gerencia de Municipalidad y Salvadoreños en el Exterior.
- 1 participación en la entrevista de radio YSUES para hablar del tema " Trasnversalizar el enfoque de género en las instituciones públicas, experiencia de PROESA.</t>
  </si>
  <si>
    <t>En el primer trimestre se ha avanzado en la coordinación con la Asociación Cayaguanca, San Ignacio, Chalatenango,  para llevar a cabo un proceso de formación sobre la Introducción de género, autonomía económica y comercio exterior desde la perspectiva de género,  a potenciales mujeres exportadoras. 
Asimismo se ha avanzado en el diseño del módulo de Autonomía Económica en coordinación con la Gerencia de Comunicaciones y Gerencia de Desarrollo Exportador para las temáticas especificas en "cultura de exportaciones" y "redes sociales para la comercialización" lo que aún esta en proceso de validación.</t>
  </si>
  <si>
    <t>En el primer trimestre se realizaron las siguientes acciones afirmativas:
1. Armonización de normativas: propuesta de una clausula  para que se incorpore en los  documentos legales utilizados por la UACI:  TDR, Bases de Competencia y Contratos de licitación.  2. Armonización de normativa "Política de Recursos Humanos",  en coordinación con la Unidad de Logística y Recursos Humanos  y Gerencia Financiera, Unidad de Género.
3. Conmemoración del día internacional de la mujer " visibilizando y reconociendo la labor de la mujer exportadora" con el personal interno de PROESA y la Exportadora Claudia Ávalos de Mieles de Opico.
4. Reconocimiento al personal que ha laborado en la institución arriba de los 15 años.</t>
  </si>
  <si>
    <t>En el primer trimestre se realizó la campaña interna:  
1. "Háblame con Respeto", con el fin de promover el buen trato laboral;  consistió en dejar 70 trípticos en los espacios laborales, bajo una participación del 100% del personal que labora en PROESA. Esto con el propósito de mejorar la cultura organizativa y clima laboral en función de prevenir violencia y Discriminación.</t>
  </si>
  <si>
    <t xml:space="preserve">Durante el primer trimestre se avanzó en la programación talleres para socializar la PIIND y El Plan de Acción con la delegada de presidencia en las fechas 17, 20, 25 de marzo y 16 de abril  donde se definió agenda y coordinación con la unidad ambiental para unificar esfuerzos de socialización de ambas políticas. </t>
  </si>
  <si>
    <t>En el primer trimestre se lograron generar 43 nuevos leads o potenciales inversionistas de los sectores Energía, Servicios Empresariales a Distancia, Textil y Confección, Desarrollo Inmobiliario, Aeronáutica, Energía y Logística y Distribución provenientes de los siguientes países: Austria, Canadá, Chile, El Salvador, España, Estados Unidos, Alemania, Guatemala, Francia, Perú y Panamá.</t>
  </si>
  <si>
    <t>En el primer trimestre  Se lograron generar 368  nuevos contactos de los países siguientes: Austria, Chile, El Salvador, Estados Unidos, Belice, Guatemala, Corea del Sur, Costa Rica, España, Francia, Honduras, México, Panamá y Taiwán: los cuales pertenecen a los siguientes sectores: Aeronáutica, Agroindustria, Desarrollo Inmobiliario, Gobierno, Manufacturas Livianas, Multisectorial, Servicios Empresariales a Distancia, Servicios de Salud, Textil y Confección, Turismo, Energía, Construcción, Alimentos y Tecnología.</t>
  </si>
  <si>
    <t>En el primer trimestre se coordinaron y atendieron 22 visitas de campo o site visits de inversionistas del sectores Servicios Empresariales a Distancia, Aeronáutica y Multisectorial  provenientes de Chile, Belice, El Salvador, Estados Unidos, Guatemala, Francia, Honduras, México, Panamá, Taiwán y España.</t>
  </si>
  <si>
    <t>En Marzo: Se coordinaron y atendieron 3 visitas de campo o site visits de inversionistas del sectores Servicios Empresariales a Distancia provenientes de Chile y El Salvador.</t>
  </si>
  <si>
    <t>En el primer trimestre se realizaron 84 acciones de seguimiento entre ellas visitas, llamadas, correos, otros a empresas de los sectores Manufacturas Livianas, Construcción, Energía, Agroindustria, Servicios Empresariales a Distancia y Logística.</t>
  </si>
  <si>
    <t>En Marzo: Se realizaron 75 acciones de seguimiento entre ellas visitas, llamadas, correos, otros a empresas de los sectores Manufacturas Livianas, Construcción, Energía y Agroindustria</t>
  </si>
  <si>
    <t>En el primer trimestre se lograron atender 74 casos de empresas en establecimiento y/o establecidas de los sectores Turismo, Manufacturas Livianas, Construcción, Textil y Confección, Energía, Agroindustria,  Logística, Aeronáutica, Servicios Empresariales a Distancia y Turismo.</t>
  </si>
  <si>
    <t xml:space="preserve">En Marzo: Se lograron atender 22 casos de empresas en establecimiento y/o establecidas de los sectores Turismo, Manufacturas Livianas, Construcción, Textil y Confección, Energía, Agroindustria y Logística. </t>
  </si>
  <si>
    <t>En Marzo: Se lograron resolver 15 casos de empresas en establecimiento y/o establecidas en los sectores Turismo, Manufacturas Livianas, Textil y Confección, Energía y Logística</t>
  </si>
  <si>
    <t>En el primer trimestre se asesoraron 2 proyectos de exportación según detalle:
- 2 proyectos del Sector Agroindustria. Mercados: EEUU, Holanda (Países Bajos). Monto probable de exportación acumulado en ambos proyectos: $120,000.00</t>
  </si>
  <si>
    <t>En el primer trimestre se atendieron 102 empresas (38 mujeres y 64 hombres), según el siguiente detalle:
- 34 Sector Agroindustria (10 M y 24 H)
- 23 Sector Alimentos y Bebidas (7 M y 16 H)
- 29 Sector Manufacturas Diversas (15 M y 14 H)
- 16 Sector Servicios (6 M y 10 H)</t>
  </si>
  <si>
    <t>El primer evento de Promoción Comercial esta planificado para ejecutarse el mes de mayo, el segundo en el mes de junio, por lo que se ha avanzado en la organización de cada uno de ellos.</t>
  </si>
  <si>
    <t>En Marzo: 1 oportunidad, queso tipo mozzarella para Costa Rica</t>
  </si>
  <si>
    <t>En Marzo: se esta en el proceso de preparación del recurso humano de Cancillería que hará la prospección.</t>
  </si>
  <si>
    <t>Durante el primer trimestre se ha avanzado en el desarrollo de las pre factibilidades de los siguientes proyectos:
-Hachadura-Kilo 5
-Pasos Fronterizos
-Parqueos en el Ministerio de Gobernación.</t>
  </si>
  <si>
    <t>En Marzo: Se continua el desarrollo de las pre factibilidades de los proyectos: 
-Hachadura-Kilo 5
-Pasos Fronterizos
-Parqueos en el Ministerio de Gobernación.</t>
  </si>
  <si>
    <t>En el primer trimestre uno de los proyectos asesorados inició la construcción de un  centro Comercial en Colima, Chalatenango por un SALEX de Los Ángeles, CA. EE.UU. Monto de inversión US$4,000,000 y compromiso de 100 nuevos empleos.</t>
  </si>
  <si>
    <t xml:space="preserve">En Marzo: se inicio el proyecto de construcción de hotel de playa Punta Mango, en la ciudad de Chirilagua, San Miguel, con un monto de inversión de 10 millones de dólares y la creación de 50 empleos. </t>
  </si>
  <si>
    <t xml:space="preserve">En Marzo: debido a la coyuntura nacional con respecto al Covid19, no se pudieron realizar visitas de campo a los otros proyectos, ya que a mediados de mes se decreto la cuarentena domiciliar. Por lo anterior solo se cubrió y apoyo el nuevo proyecto que se reporta. </t>
  </si>
  <si>
    <t>En el primer trimestre se realizaron 3 actualizaciones de la presentación país, tanto en inglés como en español, con información de las ventajas de invertir en el país, incentivos, costos, oportunidades sectoriales y otra información de interés para nuevos inversionistas. 
Asimismo, se publicó en la central de documentación de inteligencia de mercados en sharepoint (nueva intranet) y se notificaron vía correo electrónico a todo el personal de PROESA.</t>
  </si>
  <si>
    <t>En el primer trimestre se han actualizado 3 de las presentaciones sectoriales en inglés y español, para que sirvan de apoyo a los especialistas de promoción de inversión para dar a conocer las ventajas y oportunidades de inversión específicas para sus sectores.
En enero se actualizó la presentación del sector Manufactura Liviana, en febrero la del sector Turismo y en marzo, la del sector Energía.</t>
  </si>
  <si>
    <t>Está proyectado para el segundo trimestre del año.</t>
  </si>
  <si>
    <t>En el primer trimestre se llevaron acabo 2 actividades de promoción del proyecto Iluminación y Video vigilancia de Carreteras con potenciales interesados.
En febrero se realizaron sesiones de Roadshow con empresas interesadas en El Salvador. 
En marzo se realizó el roadshow internacional  en Costa Rica y Guatemala, Del 8 al 11.</t>
  </si>
  <si>
    <t>En el primer trimestre se elaboraron los siguientes reportes:
1. En enero se abordaron 4 casos  de tipificaciones de discriminación laboral directa e indirecta.  Se logro dar resoluciones, no en todas justificadas, pero al menos existió garantía de derecho laboral y humano. 
2. En Febrero se reportaron 2 casos de discriminación laboral y violencia entre par, no obstante, los casos no llegaron aplicárseles las medidas disciplinarias correctivas correspondiente, dado que las personas afectadas no formalizaron las denuncias; por lo que la Unidad procedió a sensibilizar y a recomendar  mejorar las relaciones interpersonales existentes.
3. En marzo se obtuvieron 2 casos de índole disciplinario, bajo la categoría de anonimatos. Dichos casos están pendiente de resolver por parte de las instituciones a quienes les compete.</t>
  </si>
  <si>
    <t>Descripción del avance Abril 2020</t>
  </si>
  <si>
    <t>En abril:</t>
  </si>
  <si>
    <t>En abril: Se logró reportar 217 nuevos empleos directos generados por 4 nuevas empresas del sector Servicios Empresariales a Distancia provenientes de Estados Unidos y El Salvador</t>
  </si>
  <si>
    <t>En abril: Se reporta un total de $2,550,000 en compromisos de inversión de 4 nuevas empresas del sector Servicios Empresariales a Distancia de origen de Estados Unidos y El Salvador</t>
  </si>
  <si>
    <t>En abril: Se elaboraron 6 due diligence para empresas de los sectores Servicios Empresariales a Distancia, Otros y 1 para MAG. Las empresas son provenientes de los siguientes países: El Salvador, Estados Unidos y Uruguay.</t>
  </si>
  <si>
    <t>En abril: Se reportan 7 nuevos leads como potenciales inversionistas de los sectores Energía y Servicios Empresariales a Distancia, provenientes de los siguientes países: El Salvador, Estados Unidos y Costa Rica.</t>
  </si>
  <si>
    <t xml:space="preserve">En abril: Durante este mes no se generó ningún "Site Visit" debido a la Emergencia Nacional y Pandemia del Covid-19 a nivel mundial. </t>
  </si>
  <si>
    <t>En abril: Durante este mes, se generaron 10 acciones de seguimiento para sectores de turismo, construcción y manufactura. Se evidenció una bajo notable a causa del la emergencia nacional y Pandemia del Covid-19 a nivel nacional y mundial.</t>
  </si>
  <si>
    <t xml:space="preserve">En abril: Durante este mes no se atendieron casos de empresas "en establecimiento" debido a la Emergencia Nacional y Pandemia del Covid-19 a nivel mundial. </t>
  </si>
  <si>
    <t xml:space="preserve">En abril: Durante este mes no se establecieron nuevas empresas debido a la Emergencia Nacional y Pandemia del Covid-19 a nivel mundial. </t>
  </si>
  <si>
    <t>En abril: Aún no se reportan proyectos gestionados en el presente período</t>
  </si>
  <si>
    <t>En abril: No se reportan.</t>
  </si>
  <si>
    <t>En Abril:  Detalle del servicio:
1 empresa del sector Agroindustria producto a exportar Carne porcina hacia República Dominicana. Liderada por hombre.
1 empresa del sector Alimentos y bebidas producto a exportar Salsa picanda hacia EEUU. Liderada por hombre.</t>
  </si>
  <si>
    <t xml:space="preserve">En Abril 1 visitas de seguimiento a empresa  en formato virtual realizada :
1 Alimentos y bebidas (1 mujer)
</t>
  </si>
  <si>
    <t>En Abril:  Detalle del servicio:
Agroindustria 6 personas empresarias 6 H y 0 M. Alimentos y bebidas 1 personas empresarias 0 H y 1 M. Sector Manufacturas Diversas 4 personas empresarias, 0 H y 4 M. Sector Servicios 0, 0 H y 0 M.</t>
  </si>
  <si>
    <t>En abril: No se reportan visitas de seguimiento en el período.</t>
  </si>
  <si>
    <t>En abril: No se reportan oportunidades comerciales en el período.</t>
  </si>
  <si>
    <t>En abril: N/A</t>
  </si>
  <si>
    <t>En abril: se realizó actualización de la presentación país, tanto en inglés como en español, con información de las ventajas de invertir en el país, incentivos, costos, oportunidades sectoriales y otra información de interés para nuevos inversionistas. 
Asimismo, se publicó en la central de documentación de inteligencia de mercados en sharepoint (nueva intranet) y se notificó vía correo electrónico a todo el personal de PROESA.</t>
  </si>
  <si>
    <t>En abril: se actualizó la presentación del sector agroindustria para apoyar a la promoción de inversión de dicho sector</t>
  </si>
  <si>
    <t>En abril: se trabajaron 20 requerimientos de información a solicitud de las direcciones de PROESA, Presidencia y clientes externos diversos</t>
  </si>
  <si>
    <t>El próximo reporte está proyectado para junio</t>
  </si>
  <si>
    <t>En abril: se comenzó a trabajar la actualización, está proyectado para ser finalizado en mayo</t>
  </si>
  <si>
    <t>n/a</t>
  </si>
  <si>
    <t>En abril: se trabajó informe mensual de exportaciones correspondiente a los datos de marzo 2020</t>
  </si>
  <si>
    <t>En abril: se trabajó Reporte de tendencias de servicios de procesamiento de reclamos médicos en Estados Unidos, el cual es un nicho de servicios empresariales que puede ser altamente relevante por el entorno actual y el que existirá posterior a la crisis derivada por el COVID-19</t>
  </si>
  <si>
    <t>En abril: se actualizó la presentación de oferta exportable en inglés y español</t>
  </si>
  <si>
    <t>En abril: Como UIG, se ha logrado actualizar y armonizar " Manual de Políticas y Procedimientos Institucionales" en competencia a la Unidad de Género;  la cual anexo las modificaciones del documento enviado a la Gerencia de Administración y Finanzas.</t>
  </si>
  <si>
    <t>En abril: Desde la UIG, se ha coordinado con la EFIS-ISDEMU para  solicitar 6 becas divididas así ( 2 ABC de la igualdad Susutantiva.2 ABC por una vida libre de violencia y 2 ABC de masculinidades ) las cuales fueron dadas para iniciar el próximo 04 de mayo  2020; estas becas se enviaron para que se inscribieran ( 4 mujeres y 3 hombres) bajo notificación de la Unidad de Logística y Recursos Humanos .Resultado : se han logrado inscribir 3 mujeres  en los cursos del ABC de la Igualdad Sustantiva y ABC de una vida libre de violencia, bajo la modalidad virtual, por lo que solo se logro aprovechar el 50% de las becas . Dadas por la EFIS-ISDEMU. En el caso del curso ABC de las masculinidades , se les ofreció a dos directores de los cuales, quienes NO , consideraron necesario la relevancia de inscribirse.( Dirección de exportaciones e inversiones).Por otro lado la UIG, esta cursando Diplomado del Estado de  Laicidad , Género y Democracia V edición 2020., modalidad virtual , esto es producto de la gestión de una beca proporcionada por la Colectiva Feminista  para el desarrollo Local y la Universidad de El Salvador, con el fin fortalecer la democracia institucional, en la gestión pública.</t>
  </si>
  <si>
    <t>En abril: Se recibió un caso bajo la modalidad virtual, sobre discriminación indirecta, solo se brindo atención psicosocial y técnicas de auto escucha y reflexión para manejar el auto control,  manejo de estrés, en esta situación de emergencia.</t>
  </si>
  <si>
    <t>proyección para el cuarto trimestre</t>
  </si>
  <si>
    <t>Esta meta es anual.
En abril: Debido al Estado de emergencia , la divulgación, socialización y presentación de la PIIND a las diversas direcciones de PROESA, se ha reprogramado, se espera retomarlo al finalizar la emergencia y retomar las labores institucionales .</t>
  </si>
  <si>
    <t>Alcance de la meta del 1% al 49%</t>
  </si>
  <si>
    <t>La meta no ha tenido avance (0%)</t>
  </si>
  <si>
    <t>N/A: No aplica. La meta está programada a ejecutar en períodos posteriores.</t>
  </si>
  <si>
    <t>Alcance acumulado al 31 de Mayo de 2020</t>
  </si>
  <si>
    <t>Descripción del avance Mayo 2020</t>
  </si>
  <si>
    <t>En mayo:</t>
  </si>
  <si>
    <t>En mayo: N/A</t>
  </si>
  <si>
    <t>En mayo: proyección para el cuarto trimestre.</t>
  </si>
  <si>
    <t>Meta prevista para el tercer trimestre.
En mayo: se encuentra pendiente aprobación de parte del Consejo Directivo de PROESA, de la prórroga al Convenio que establece las funciones de PROESA y CEPA en el procedimiento de licitación de la Terminal de Carga del AIESSOARG.</t>
  </si>
  <si>
    <t>En mayo: se realizó actualización de la presentación país, tanto en inglés como en español, con información de las ventajas de invertir en el país, incentivos, costos, oportunidades sectoriales y otra información de interés para nuevos inversionistas. 
Asimismo, se publicó en la central de documentación de inteligencia de mercados en sharepoint (nueva intranet) y se notificó vía correo electrónico a todo el personal de PROESA.</t>
  </si>
  <si>
    <t>En mayo: se actualizó la presentación del sector Servicios Empresariales a Distancia para apoyar a la promoción de inversión de dicho sector</t>
  </si>
  <si>
    <t>En mayo: se trabajaron 17 requerimientos de información a solicitud de las direcciones de PROESA y clientes externos diversos</t>
  </si>
  <si>
    <t xml:space="preserve">En mayo: se realizó 3 boletines con las principales acciones que el país está realizando para promover un clima favorable para la inversión. </t>
  </si>
  <si>
    <t>En mayo: se trabajó el Informe Anual de Inversiones con datos sobre el desempeño de la IED en El Salvador, la región y el mundo</t>
  </si>
  <si>
    <t>En mayo: se trabajó informe mensual de exportaciones correspondiente a los datos de abril 2020</t>
  </si>
  <si>
    <t xml:space="preserve">En mayo: se trabajó Reporte de tendencias de vitaminas y suplementos nutricionales en España, productos que por el entorno actual del COVID-19 pueden representar una oportunidad de negocios para productores y exportadores salvadoreños. </t>
  </si>
  <si>
    <t>En mayo:  Persiste el retraso, debido a la emergencia presentada por COVID 19</t>
  </si>
  <si>
    <t>En mayo: Reporte de 2 casos para asesoría personalizada individual .</t>
  </si>
  <si>
    <t>En mayo: Se ha logrado coordinar con la referente de Cayaguanca, para el seguimiento a los procesos de formación especializada en temas de autonomía económica , para preparar condiciones  post pandemia COVID 19 .</t>
  </si>
  <si>
    <t>En mayo: Se apoyó a Gobierno Central en la entrega de Bolsa Alimentos en el departamento de La Unión</t>
  </si>
  <si>
    <t xml:space="preserve">En Mayo:  Detalle del servicio:
Agroindustria 4 personas empresarias 4 H y 0 M. Alimentos y bebidas 6 personas empresarias 2 H y 4 M. Sector Manufacturas Diversas 17 personas empresarias, 11 H y 6 M. Sector Servicios 0, 0 H y 0 M.
</t>
  </si>
  <si>
    <t>En mayo: En este mes no se reportan nuevos compromisos de empleos generados debido a la Emergencia de la Pandemia del Covid-19</t>
  </si>
  <si>
    <t>En mayo: En este mes no se reportan nuevos compromisos de montos de inversión debido a la Emergencia de la Pandemia del Covid-19</t>
  </si>
  <si>
    <t>En mayo: Se elaboró un requerimiento de información para una empresa del sector Textil y Confección proveniente de México.</t>
  </si>
  <si>
    <t>En mayo: En este mes no se reporta leads generados debido a la Emergencia de la Pandemia del Covid-19</t>
  </si>
  <si>
    <t>En mayo: Durante el mes de mayo se generaron 7 nuevos contactos de los sectores Textil y Confección y Manufactura Liviana provenientes de Estados Unidos y El Salvador.</t>
  </si>
  <si>
    <t xml:space="preserve">En mayo: Durante el mes de mayo no se llevaron a cabo site visits al país debido a la  Emergencia de la Pandemia del Covid-19 </t>
  </si>
  <si>
    <t>En mayo: Durante este mes se llevaron a cabo 5 acciones de seguimiento debido a la emergencia de la Pandemia de Covid-19</t>
  </si>
  <si>
    <t>En mayo: Durante este mes no se atendieron casos debido a la emergencia de la Pandemia de Covid-19</t>
  </si>
  <si>
    <t>En mayo: Durante este mes no se resolvieron casos debido a la emergencia de la Pandemia de Covid-19</t>
  </si>
  <si>
    <t>En mayo: Durante este mes no se establecieron empresas debido a la emergencia de la Pandemia de Covid-19</t>
  </si>
  <si>
    <t>Descripción del avance Junio 2020</t>
  </si>
  <si>
    <t>Avance del 1 al 30 de Junio 2020</t>
  </si>
  <si>
    <t>En Junio:</t>
  </si>
  <si>
    <t>Resumen alcance de metas PAO 2019 al 30 de Junio  2020.</t>
  </si>
  <si>
    <t>INFORME DE ALCANCE DE METAS DEL PLAN  ANUAL OPERATIVO 2019, AL 30 DE JUNIO DE 2020.</t>
  </si>
  <si>
    <t>Alcance acumulado al 30 de Junio de 2020</t>
  </si>
  <si>
    <t>En Junio: En este mes no se reportan nuevos compromisos de empleos generados debido a la Emergencia de la Pandemia del Covid-19</t>
  </si>
  <si>
    <t>En Junio: En este mes no se reportan nuevos compromisos de montos de inversión debido a la Emergencia de la Pandemia del Covid-19</t>
  </si>
  <si>
    <t>En Junio:  Se elaboró un requerimiento de información para una empresa del sector Textil y Confección proveniente de Estados Unidos.</t>
  </si>
  <si>
    <t>En Junio: Se generó un nuevo lead del Sector Energía de un inversionista de El Salvador.</t>
  </si>
  <si>
    <t xml:space="preserve">En Junio: Durante este mes no se llevaron a cabo site visits al país debido a la  Emergencia de la Pandemia del Covid-19 </t>
  </si>
  <si>
    <t>En Junio: Durante este mes no se resolvieron casos debido a la emergencia de la Pandemia de Covid-19</t>
  </si>
  <si>
    <t>En Junio: Durante este mes no se establecieron empresas debido a la emergencia de la Pandemia de Covid-19</t>
  </si>
  <si>
    <t>En Junio:  Indicador en proceso de ajuste</t>
  </si>
  <si>
    <t xml:space="preserve">En junio:  Detalle del servicio:
Agroindustria 10 personas empresarias 8 H y 2 M. Alimentos y bebidas 5 personas empresarias 2 H y 3 M. Sector Manufacturas Diversas 6 personas empresarias, 4 H y 2 M. Sector Servicios 1, 1 H y 0 M.
</t>
  </si>
  <si>
    <t>En Junio: el tema COBID imposibilita por el momento ejecutar visitas a empresas. Esta meta posiblemente se ejecute conforme el COBID desaparezca.</t>
  </si>
  <si>
    <t xml:space="preserve">En Junio: Se está trabajando en la elaboración de la factibilidad económico-financiera del proyecto de Parqueos en la Plaza Cívica. </t>
  </si>
  <si>
    <t>En Junio: proyección para el cuarto trimestre</t>
  </si>
  <si>
    <t>En Junio: Se aprobó, por parte del Consejo Directivo de PROESA, una prórroga del Convenio de Cooperación Interinstitucional suscrito entre CEPA y PROESA relativo al proyecto Terminal de Carga del AIESSOARG, en virtud de que se ha vencido el convenio original. Se espera suscribir convenio con el Ministerio de Gobernación para regular lo relacionado al proyecto de Parqueos en la Plaza Cívica.</t>
  </si>
  <si>
    <t>En Junio: N/A</t>
  </si>
  <si>
    <t>En Junio: se realizó actualización de la presentación país, tanto en inglés como en español, con información de las ventajas de invertir en el país, incentivos, costos, oportunidades sectoriales y otra información de interés para nuevos inversionistas. 
Asimismo, se publicó en la central de documentación de inteligencia de mercados en sharepoint (nueva intranet) y se notificó vía correo electrónico a todo el personal de PROESA.</t>
  </si>
  <si>
    <t>En Junio: se actualizó la presentación del sector Aeronáutica para apoyar a la promoción de inversión de dicho sector</t>
  </si>
  <si>
    <t xml:space="preserve">En Junio: se trabajó el reporte trimestral de indicadores actualizado al 2do trimestre del año, con las principales estadísticas económicas, sociales, comerciales y de inversión. </t>
  </si>
  <si>
    <t xml:space="preserve">En Junio: se trabajó el boletín de seguridad en inglés y español para dar a conocer a inversionistas establecidos y potenciales los avances en materia de seguridad y las medidas tomadas para mejorar este aspecto del clima de negocios del país </t>
  </si>
  <si>
    <t>En Junio: se trabajó informe mensual de exportaciones correspondiente a los datos de mayo 2020 para dar a conocer el desempeño de las exportaciones por sector y país de destino</t>
  </si>
  <si>
    <t>En Junio: se trabajó Reporte de tendencias de productos dulces,  para dar a conocer las oportunidades de negocios que estos productos representan para productores y exportadores salvadoreños. Este reporte incluyó además un breve perfil del consumidor en el nuevo entorno global producto del Covid-19</t>
  </si>
  <si>
    <t xml:space="preserve">En Junio: Persiste el atraso, de socialización y divulgación y diagramación de la PIIND y Plan de acción, debido a la continua emergencia del COVID19. </t>
  </si>
  <si>
    <t>En Junio: Se ha  diseñado un borrador, denominado "Manual de convivencia y buenas prácticas laborales" , el cual fue enviado a la Especialista jurídica, Gerencia de administración y la Unidad de Logística y Recursos Humanos para su debida revisión, posterior a ello, se pretende enviar a presidencia para su aprobación e implementación , de la estrategia de los principios rectores en la cultura institucional. .</t>
  </si>
  <si>
    <t>En Junio: Las campañas institucionales  no se han promovido, en virtud de la promoción de protocolos de prevención del COVID 19,por parte del comité del CSSO y Unidad de Logística y Recursos Humanos. No obstante, se envían información general de Organismos Nacionales o Internacionales sobre el tema de la prevención de la violencia intrafamiliar durante la emergencia.</t>
  </si>
  <si>
    <t xml:space="preserve">En Junio: Durante este mes se lograron abordar 2 casos , para atención psicosocial de manera virtual . </t>
  </si>
  <si>
    <t>Descripción del avance Ene - Jun 2020</t>
  </si>
  <si>
    <t>En abril: Se generaron 40 nuevos contactos de los sectores Energía, Manufactura Liviana, Gremiales, Servicios Empresariales a Distancia, Textil y Confección, Agroindustria, Comercio y Otros; los cuales provienen de los siguientes países: El Salvador, España, Estados Unidos, Guatemala y Uruguay.</t>
  </si>
  <si>
    <t>En Junio: Durante este mes se realizaron 11 acciones de seguimiento para sectores Energía, Construcción, Turismo, debido a la emergencia de la Pandemia de Covid-19</t>
  </si>
  <si>
    <t>En Junio: Durante este mes se atendió 1 caso de empresa en establecimiento del sector Química Farmacéutica debido a la emergencia de la Pandemia de Covid-19</t>
  </si>
  <si>
    <t>En abril: Durante este mes, se resolvieron 3 casos de empresas en establecimiento y ya establecidas de los sectores Energía y Construcción.</t>
  </si>
  <si>
    <t>Al 30 de junio no se reportan mentorías para el aprovechamiento de los Acuerdos Comerciales vigentes.</t>
  </si>
  <si>
    <t>Al 30 de junio no se reportan productos y/o servicios de las empresas atendidas, adecuados a mercados tradicionales.</t>
  </si>
  <si>
    <t>En abril: Se apoyó a 1 empresaria de manufactura Diversas a gestionar pasarela de pago Payoneer para vender en línea</t>
  </si>
  <si>
    <t xml:space="preserve">En mayo: Se facilitó el proceso de exportación a 18 empresas exportadoras, 16 por la emergencia:  Agroindustria 1,  Alimentos y Bebidas 1 , Manufacturas Diversas 14. Además a 2 empresas de Agroindustria se apoyó en el proceso de registro de instalación para producción de tilapia. </t>
  </si>
  <si>
    <t>Al 30 de junio se han identificado 6 oportunidades comerciales según detalle:
- 1 sector alimentos y bebidas 
- 2 sector agroindustria 
- 3 sector Manufacturas Diversas
Las cuales fueron divulgadas a  10 empresas (5 de alimentos y bebidas, 2 de agroindustria y 3 de manufacturas diversas).
En el segundo trimestre se identificaron 5 oportunidades comerciales:
- 2 sector agroindustria 
- 3 sector Manufacturas Diversas
Las cuales fueron divulgadas a 5 empresas (2 de agroindustria y 3 de manufacturas diversas).
En el primer trimestre se identificó 1 oportunidad comercial: 
- 1 sector alimentos y bebidas y se divulgó a 5 empresas del mismo sector.</t>
  </si>
  <si>
    <t>Meta prevista para el cuarto trimestre</t>
  </si>
  <si>
    <t>Al 30 de junio se han actualizado 6 presentaciones sectoriales.
En el segundo trimestre se actualizaron 3 de las presentaciones sectoriales en inglés y español, para que sirvan de apoyo a los especialistas de promoción de inversión para dar a conocer las ventajas y oportunidades de inversión específicas para sus sectores.
En abril se actualizó la presentación del sector Agroindustria, en mayo la del sector Servicios Empresariales a Distancia y en junio la del sector Aeronáutica.
En el primer trimestre se actualizaron 3 de las presentaciones sectoriales en inglés y español: 
En enero se actualizó la presentación del sector Manufactura Liviana, en febrero la del sector Turismo y en marzo, la del sector Energía.</t>
  </si>
  <si>
    <t>En Junio: se trabajaron 16 requerimientos de información a solicitud de las direcciones de PROESA y clientes externos diversos</t>
  </si>
  <si>
    <t>Al 30 de junio se han trabajado un total de 193 requerimientos de información  a solicitud de las direcciones de PROESA, Presidencia y clientes externos diversos.
En el segundo trimestre se trabajaron 53 requerimientos de información.
En el primer trimestre se trabajaron 140 requerimientos de información.</t>
  </si>
  <si>
    <t xml:space="preserve">Al 30 de junio se han realizado 2 reportes de monitoreo de indicadores económicos.
En Junio se trabajó el reporte trimestral de indicadores actualizado al 2do trimestre del año, con las principales estadísticas económicas, sociales, comerciales y de inversión. 
En marzo se trabajó el Reporte Trimestral de indicadores económicos y sociales que resume las principales estadísticas económicas, de exportación, inversión, rankings y otra información de interés. </t>
  </si>
  <si>
    <t xml:space="preserve">Al 30 de junio se han realizado 2 boletines de seguridad.
En Junio se trabajó el boletín de seguridad en inglés y español para dar a conocer a inversionistas establecidos y potenciales los avances en materia de seguridad y las medidas tomadas para mejorar este aspecto del clima de negocios del país.
En Marzo se trabajó boletín de seguridad en inglés y español para dar a conocer a los inversionistas las medidas que se han implementado en materia de seguridad, así como la mejora en las estadísticas de seguridad pública. </t>
  </si>
  <si>
    <t xml:space="preserve">En abril: a partir de este mes se comenzó a trabajar este monitoreo en periodicidad semanal, por lo que se realizó 4 boletines con las principales acciones que el país está realizando para promover un clima favorable para la inversión. </t>
  </si>
  <si>
    <t xml:space="preserve">Al 30 de junio se han realizado 10 reportes de monitoreo del clima de negocios.
En el segundo trimestre se trabajaron 7 reportes de monitoreo con las principales acciones que el país esta realizando para promover un clima favorable para la inversión.
En el primer trimestre se trabajaron 3 reportes de monitoreo de clima de negocio con las principales acciones que el país está realizando para promover un clima favorable para la inversión. </t>
  </si>
  <si>
    <t xml:space="preserve">Al 30 de junio ya se cuenta con el informe anual de comercio exterior.
En enero se trabajó el informe anual de comercio exterior en la plataforma de Power BI. Este informe incluye datos de exportaciones e importaciones, por lo que permite conocer de manera interactiva la relación comercial que El Salvador posee con los diferentes países a nivel internacional a nivel de sectores y productos. </t>
  </si>
  <si>
    <t>Al 30 de junio ya se cuenta con el informe anual de inversiones.
En mayo se trabajó el Informe Anual de Inversiones con datos sobre el desempeño de la IED en El Salvador, la región y el mundo</t>
  </si>
  <si>
    <t>Al 30 de junio no se reportan empresas participantes en ferias y misiones comerciales,  debido a la Emergencia Nacional y Pandemia del Covid-19 a nivel mundial que se han suspendido las ferias y eventos internacionales.</t>
  </si>
  <si>
    <t>Al 30 de junio no se reportan nuevos participantes en los eventos de promoción, debido a la Emergencia Nacional y Pandemia del Covid-19 a nivel mundial que se han suspendido las ferias y eventos internacionales.</t>
  </si>
  <si>
    <t>Al 30 de junio no se reportan visitas de seguimiento, debido a la Emergencia Nacional y Pandemia del Covid-19 a nivel mundial que se han suspendido las actividades presenciales.</t>
  </si>
  <si>
    <t>Al 30 de junio no se reportan prospecciones de nuevos eventos,  debido a la Emergencia Nacional y Pandemia del Covid-19 a nivel mundial que se han suspendido las actividades presenciales.</t>
  </si>
  <si>
    <t xml:space="preserve">Debido al Estado de Emergencia Nacional presentada por el COVID 19, la divulgación, socialización y presentación de la PIIND a las diversas direcciones de PROESA, se ha reprogramado, se espera retomarlo al finalizar la emergencia y retomar las labores institucionales.
</t>
  </si>
  <si>
    <t>En Junio se aprobó, por parte del Consejo Directivo de PROESA, una prórroga del Convenio de Cooperación Interinstitucional suscrito entre CEPA y PROESA relativo al proyecto Terminal de Carga del AIESSOARG, en virtud de que se ha vencido el convenio original. Se espera suscribir convenio con el Ministerio de Gobernación para regular lo relacionado al proyecto de Parqueos en la Plaza Cívica.</t>
  </si>
  <si>
    <t>En mayo: Debido a la emergencia no ha sido posible avanzar en las Campañas educativas al interior de la Institución, sin embargo se han enviado información sobre prevención de la violencia intrafamiliar en wasap como mecanismo de comunicación inmediata. , esto debido a los aumentos de casos de feminicidios a nivel nacional .</t>
  </si>
  <si>
    <t>Al 30 de junio se ha realizado 1 campaña interna.
En el segundo trimestre no se han realizado campañas internas, ya que se ha priorizado la promoción de protocolos de prevención del COVID 19, únicamente se enviado información sobre prevención de la violencia intrafamiliar a través del WhatsApp, esto debido a los aumentos de casos de feminicidios a nivel nacional durante la cuarentena por la Emergencia Nacional.
En el primer trimestre se realizó la campaña interna:  
1. "Háblame con Respeto", con el fin de promover el buen trato laboral;  consistió en dejar 70 trípticos en los espacios laborales, bajo una participación del 100% del personal que labora en PROESA. Esto con el propósito de mejorar la cultura organizativa y clima laboral en función de prevenir violencia y Discriminación.</t>
  </si>
  <si>
    <t>Al 30 de junio se han elaborado 6 reportes de casos intervenidos.
En el segundo trimestre se elaboraron los siguientes reportes:
4. En abril se recibió 1 caso de tipificación de discriminación indirecta, se atendió bajo la modalidad virtual.
5. En mayo se reportaron 3 casos de tipificación de discriminación indirecta, se atendieron bajo la modalidad virtual.
6. En Junio se abordaron 2 casos para atención psicosocial de manera virtual.
En el primer trimestre se elaboraron los siguientes reportes:
1. En enero se abordaron 4 casos  de tipificaciones de discriminación laboral directa e indirecta.  Se logro dar resoluciones, no en todas justificadas, pero al menos existió garantía de derecho laboral y humano. 
2. En Febrero se reportaron 2 casos de discriminación laboral y violencia entre par, no obstante, los casos no llegaron aplicárseles las medidas disciplinarias correctivas correspondiente, dado que las personas afectadas no formalizaron las denuncias; por lo que la Unidad procedió a sensibilizar y a recomendar  mejorar las relaciones interpersonales existentes.
3. En marzo se obtuvieron 2 casos de índole disciplinario, bajo la categoría de anonimatos. Dichos casos están pendiente de resolver por parte de las instituciones a quienes les compete.</t>
  </si>
  <si>
    <t>En Junio: Durante este mes se generaron 13 contactos de los sectores Textil y Confección, Desarrollo Inmobiliario, Energía, Manufactura Liviana provenientes de El Salvador, Guatemala y Canadá.</t>
  </si>
  <si>
    <t xml:space="preserve">En enero: se realizaron 24 atenciones a casos a empresas establecida y nuevas, correspondientes a los sectores Aeronáutica, Manufacturas Livianas, SED, Energía y Turismo. </t>
  </si>
  <si>
    <t xml:space="preserve">En enero: Se atendieron 15 empresas establecidas y en establecimiento, correspondientes a los sectores Aeronáutica, Manufacturas Livianas, SED, Energía y Turismo. </t>
  </si>
  <si>
    <t>En Abril: No se reportan evaluaciones en el presente período.</t>
  </si>
  <si>
    <t xml:space="preserve">Al 30 de junio se ha participado en 1 evento de Promoción Comercial en formato virtual.
En el segundo trimestre, PROESA participó en la primera  feria virtual para Centroamérica y el Caribe, se promocionó el Directorio Nacional de Exportaciones así como otros aspectos de la institución.
</t>
  </si>
  <si>
    <t>En mayo: Participación en la primer feria virtual para Centroamérica y caribe</t>
  </si>
  <si>
    <t xml:space="preserve">En abril: Debido a la Pandemia del COVID la actividad programada para el mes de mayo (VII Encuentro de Negocios) y la participación en Expocomer (mes de junio)  se han suspendido; sin embargo en el mes de mayo estaremos participando el la Primer Feria Virtual de Centroamérica y Caribe, Actividad con un 70% de avance. </t>
  </si>
  <si>
    <t>En mayo: En la Primer Feria Virtual para Centroamérica y Caribe, la actividad promovió la oferta exportable de las 376 empresas que forman parte del Directorio Nacional de Empresas Exportadoras</t>
  </si>
  <si>
    <t>En abril: En la Primer Feria Virtual de Centroamérica y Caribe (mes de mayo), estaremos promoviendo las 370 empresas del Directorio Nacional de Exportadores.</t>
  </si>
  <si>
    <t>En mayo: En la Primer Feria Virtual para Centroamérica y Caribe, la actividad promovió la oferta exportable de las 20 empresas que forman parte del Directorio Nacional de Empresas Exportadoras y que nunca habían partipado con PROESA en una feria o rueda de negocios.</t>
  </si>
  <si>
    <t>En abril:  En la Primer Feria Virtual de Centroamérica y Caribe (mes de mayo), estaremos promoviendo las 370 empresas del Directorio Nacional de Exportadores. Acá estaremos analizando cuales serian las que por primer vez promovemos bajo el formato de ferias.</t>
  </si>
  <si>
    <t>En mayo: Estamos trabajando atendiendo actividades de reparto de canasta solicitaría en el Departamento de la Unión.</t>
  </si>
  <si>
    <t>En Junio: Chía y ajonjolí, para Perú. Alcohol en Gel Para Canadá, Alcohol en Gel Para Texas, Sustrato de Coco para Chile, Insumos compras de emergencia COBID para República Dominicana.</t>
  </si>
  <si>
    <t>En Junio: esta actividad se espera ejecutar cuando el tema COBID permita la ejecución de eventos en formato presencial.</t>
  </si>
  <si>
    <t>Al 30 de junio se cuenta con 1 estudio de Pre factibilidad técnica elaborado, el del Proyecto Parqueos en el Ministerio de Gobernación.
En el segundo trimestre se concluyó el estudio de pre factibilidad del proyecto Parqueos en el Ministerio de Gobernación. Continúan en elaboración lo estudios de los proyectos:
-Hachadura-Kilo 5
-Pasos Fronterizos
Durante el primer trimestre se ha avanzado en el desarrollo de las pre factibilidades de los siguientes proyectos:
-Hachadura-Kilo 5
-Pasos Fronterizos
-Parqueos en el Ministerio de Gobernación.</t>
  </si>
  <si>
    <t>En Junio: Respecto a la pre factibilidad del proyecto Hachadura-Kilo 5 se acerca al final del estudio y se espera que la consultoría finalice el siguiente trimestre._x000D_
Proyecto de Pasos Fronterizos: se inició el Componente adicional que versa sobre la pre factibilidad de la Aduana San Bartolo.</t>
  </si>
  <si>
    <t>En mayo: Se presentó producto 8 y 9 del componente 2 de la pre factibilidad del proyecto Hachadura-Kilo 5. El estudio se encuentra en la recta final y concluirá en los próximos meses. Asimismo, se le continúa dando seguimiento a la consultoría de Pasos Fronterizos; se emitieron observaciones al Entregable #2 y está en revisión el Entregable #3. Finalizó la consultoría de ajuste de Parqueos en el Ministerio de Gobernación y se realizaron los análisis respectivos.</t>
  </si>
  <si>
    <t>En abril: Se presentó producto 7, componente 2 de la pre factibilidad del proyecto Hachadura-Kilo 5. El estudio se encuentra en la recta final y concluirá en los próximos meses.
Asimismo, se le continúa dando seguimiento a la consultoría del proyecto Pasos Fronterizos. Finalmente, se están analizando los resultados de la consultoría del ajuste de Parqueos en el Ministerio de Gobernación.</t>
  </si>
  <si>
    <t>Meta prevista para el tercer trimestre.
En abril: Se elaboró, en conjunto con CEPA, una prórroga del Convenio que establece las funciones de PROESA y CEPA en el procedimiento de licitación de la Terminal de Carga del AIESSOARG. Se aprobó en Junta Directiva de CEPA y se encuentra pendiente aprobación por el Consejo Directivo de PROESA.</t>
  </si>
  <si>
    <t>Al 30 de junio se han realizado 6 actividades de promoción de los proyectos de APP en licitación.
En el segundo trimestre se llevaron a cabo 4 actividades de promoción a través de  video llamadas con empresas internacionales interesadas  en el proyecto de Iluminación y video-vigilancia.
En el primer trimestre se llevaron acabo 2 actividades de promoción del proyecto Iluminación y Video vigilancia de Carreteras con potenciales interesados.
En febrero se realizaron sesiones de Roadshow con empresas interesadas en El Salvador. 
En marzo se realizó el roadshow internacional  en Costa Rica y Guatemala, Del 8 al 11.</t>
  </si>
  <si>
    <t>En mayo: Se sostuvieron actividades de promoción a través de video llamadas con empresas internacionales interesadas  en el proyecto de Iluminación y video-vigilancia.</t>
  </si>
  <si>
    <t>En abril: Se sostuvieron actividades de promoción a través de video llamadas con empresas internacionales interesadas  en el proyecto.</t>
  </si>
  <si>
    <t>Al 30 de junio se han realizado 6 reportes proactivos sobre tendencias de mercado para exportaciones.
En el segundo trimestre se elaboraron 3 reportes proactivos sobre tendencias de mercado para la exportación: servicios de procesamiento de reclamos médicos en Estados Unidos (abril), vitaminas y suplementos nutricionales en España (mayo) y productos dulces que además incluye un breve perfil del consumidor en el nuevo entorno global producto del Covid-19 (junio).
En el primer trimestre se elaboraron 3 reportes proactivos sobre tendencias de mercado para la exportación: Jugos (enero), servicios de diseño web en Estados Unidos (febrero) y Spreads dulces (miel, jaleas y similares) con enfoque en diversos países (marzo).</t>
  </si>
  <si>
    <t>En el primer trimestre se elaboraron 3 reportes proactivos sobre tendencias de mercado para la exportación: Jugos (enero), servicios de diseño web en Estados Unidos (febrero) y Spreads dulces (miel, jaleas y similares) con enfoque en diversos países (marzo).</t>
  </si>
  <si>
    <t>En mayo:  Durante el mes no existieron Acciones que contribuyan  a implementar el impulso de la transversalización de los prinpcios rectores. Durante esta emergencia que aun persiste denominada COVI19</t>
  </si>
  <si>
    <t>En Junio: Se finalizaron los cursos de la convocatoria 02-2020 de la EFIS, quien brindo a PROESA 6 becas , de las cuales se enviaron a personal de PROESA para su debida inscripción, hasta la fecha no han enviado resultados de notas , sin embargo ya finalizaron estamos a la espera de la entrega . De la misma manera  La EFIS  ha convocado a la convocatoria -03, para personal que no ha cursado el ABC de la Igualdad Sustantiva , vida libre de violencia y masculinidades, de las cuales solo han logrado responder,  2  servidora y servidor público que laboran en PROESA. Se ha continuado con el Diplomado de Laicidad y Democracia avanzando hasta el módulo II de manera completa.</t>
  </si>
  <si>
    <t>En mayo: Se continua monitoreando los cursos donde participa el personal de PROESA tales son ABC por una vida libre de violencia y ABC de la Igualdad  Sustantiva, no obstante existe persistencia en participar en personas que se han convocado para participar y no responden al llamado a pesar que es parte de las obligaciones del personal que labora en PROESA. Además se continua participando en el Diplomado de Laicidad y Democracia por parte de la Colectiva Feminista y la UES.</t>
  </si>
  <si>
    <t>Al 30 de junio se han realizado 8 acciones de promoción, divulgación y sensibilización para la transversalización de la perspectiva de género interna y externamente.
En el segundo trimestre se llevaron a cabo las siguientes acciones:
- 1 participación en el foro virtual "Concientización de la perspectiva de género", el 29 de junio, en la plataforma ZOOM, como parte de la sensibilización de la importancia de impulsar los principios rectores en todo el accionar de CAYAGUANCA. Este proceso lo esta coordinando con CDMYPE y ONUMUJERES a través del proyecto MELYP y CONAMIPE.
En el primer trimestre se llevaron a cabo las siguientes acciones:
- 1 coordinación para el apoyo interinstitucional con Cayaguanca en San Ignacio-Chalatenango -FISDL y Ministerio de Gobernación con unidades de Género. 
- 5 reuniones con diversas unidades organizativas de PROESA,  para avanzar en procesos de transversalidad  así tenemos: Unidad ambiental, Unidad de Comunicaciones, OIR, Gerencia de Desarrollo para la Exportación y Gerencia de Municipalidad y Salvadoreños en el Exterior.
- 1 participación en la entrevista de radio YSUES para hablar del tema " Trasnversalizar el enfoque de género en las instituciones públicas, experiencia de PROESA.</t>
  </si>
  <si>
    <t>En abril: Desde las coordinaciones virtuales con la red de Unidades Institucionales de Genero, se ha analizado los avances en el repunte de casos de Feminicidios y violencia intrafamiliar en la emergencia CIVID 19, en donde se nos solicito compartir el directorio de instituciones competentes para activar las rutas de denuncias en caso de violencia intrafamiliar, violencia sexual, violencia física, emocional psicológica, patrimonial, y feminicidio. Dicho directorio ha sido socializado en Wasap PROESA, y correo Institucional  la audiencia a la que ha llegado al 100% de personal que labora en PROESA ( 60% mujeres y 40 % hombres)</t>
  </si>
  <si>
    <t>En Junio: Se ha logrado  realizar una acción de sensibilización para la transversalización de la perspectiva de género en coordinación de apoyo para impulsar procesos de sensibilización con CAYAGUANCA Y CDMYPE,  atreves de la plataforma ZOOM se brindó la temática "Concientización de la perspectiva de género " enfatizando en marco conceptual, antecedentes, que han conllevado a la región y país a implementar el enfoque de género y la importancia en el trabajo  a realizar con las municipalidades socias de Cayaguanca. Participando 18 personas  de manera virtual.</t>
  </si>
  <si>
    <t xml:space="preserve">Esta meta es anual.
En el segundo trimestre no fue posible realizar las actividades programadas para la socialización de la PIIND y El Plan de Acción, debido a la Emergencia Nacional y Pandemia del Covid-19 a nivel mundial.
Durante el primer trimestre se avanzó en la programación talleres para socializar la PIIND y El Plan de Acción con la delegada de presidencia en las fechas 17, 20, 25 de marzo y 16 de abril  donde se definió agenda y coordinación con la unidad ambiental para unificar esfuerzos de socialización de ambas políticas. </t>
  </si>
  <si>
    <t>Al 30 de junio se han realizado 6 acciones afirmativas.
En el segundo trimestre se realizaron las siguientes acciones afirmativas:
5. Armonización de normativas: Actualización y armonización del "Manual de Políticas y Procedimientos Institucionales" de la Unidad de Género.
6. Armonización de normativas: Elaboración del borrador del  "Manual de convivencia y buenas prácticas laborales", el cual esta en revisión en el área legal y administrativa previo a la aprobación de las autoridades de PROESA.
En el primer trimestre se realizaron las siguientes acciones afirmativas:
1. Armonización de normativas: propuesta de una clausula  para que se incorpore en los  documentos legales utilizados por la UACI:  TDR, Bases de Competencia y Contratos de licitación.  2. Armonización de normativa "Política de Recursos Humanos",  en coordinación con la Unidad de Logística y Recursos Humanos  y Gerencia Financiera, Unidad de Género.
3. Conmemoración del día internacional de la mujer " visibilizando y reconociendo la labor de la mujer exportadora" con el personal interno de PROESA y la Exportadora Claudia Ávalos de Mieles de Opico.
4. Reconocimiento al personal que ha laborado en la institución arriba de los 15 años.</t>
  </si>
  <si>
    <t>La resistencia del personal de no aprovechar los cursos básico para sensibilizar sobre la perspectiva de género puede afectar el cumplimiento de la meta.</t>
  </si>
  <si>
    <t xml:space="preserve">Al 30 de junio se han generado 1,480 compromisos de empleos, según detalle:
- 809 compromisos de empleos por 14 nuevas empresas del sector Servicios Empresariales a Distancia, los cuales provienen de Alemania, El Salvador y Estados Unidos.
- 671 compromisos de empleos por 9 expansiones del sector Textil y Confección, Servicios Empresariales a Distancia y Turismo (1 expansión de Energía no generó compromiso de empleo), provenientes de El salvador, Guatemala y Estados Unidos.
</t>
  </si>
  <si>
    <t xml:space="preserve">Al 30 de junio se reportan $69,945,279.53 en compromisos de inversión, según detalle:
- $10,538,279.53 por 14 nuevas empresas de los sectores Servicios Empresariales a Distancia y turismo, los cuales provienen de Alemania y El Salvador.
- $59,407,000 por 10 proyectos de expansión de los sectores Servicios Empresariales a Distancia, Textil y Confección, Turismo y Energía;  provenientes de Estados Unidos, Guatemala, El Salvador y Francia.
</t>
  </si>
  <si>
    <t xml:space="preserve">Al 30 de junio se ha dado 59 solicitudes de información de potenciales inversionistas de los sectores Manufactura Liviana, Servicios Empresariales a Distancia, Turismo, Logística y Distribución, Multisectorial, Textil y Confección,  Energía y Otros provenientes de los siguientes países: Austria, Chile, El Salvador, México, Estados Unidos, Costa Rica, Guatemala, Honduras, Uruguay y México.
</t>
  </si>
  <si>
    <t xml:space="preserve">Al 30 de junio se han logrado 51 nuevos leads o potenciales inversionistas de los sectores Energía, Servicios Empresariales a Distancia, Textil y Confección, Desarrollo Inmobiliario, Aeronáutica, Energía y Logística y Distribución provenientes de los siguientes países: Austria, Canadá, Chile, El Salvador, España, Estados Unidos, Alemania, Guatemala, Francia, Perú, Panamá y Costa Rica.
</t>
  </si>
  <si>
    <t xml:space="preserve">Al 30 de junio se lograron generar 428  nuevos contactos los cuales pertenecen a los siguientes sectores: Aeronáutica, Agroindustria, Desarrollo Inmobiliario, Gobierno, Manufacturas Livianas, Multisectorial, Servicios Empresariales a Distancia, Servicios de Salud, Textil y Confección, Turismo, Energía, Construcción, Alimentos, Tecnología y Comercio; de los países siguientes: Austria, Chile, El Salvador, Estados Unidos, Belice, Guatemala, Corea del Sur, Costa Rica, España, Francia, Honduras, México, Panamá, Taiwán, Uruguay y Canadá. 
</t>
  </si>
  <si>
    <t xml:space="preserve">Al 30 de junio se han coordinado y atendido 22 visitas de campo o site visits de inversionistas del sectores Servicios Empresariales a Distancia, Aeronáutica y Multisectorial  provenientes de Chile, Belice, El Salvador, Estados Unidos, Guatemala, Francia, Honduras, México, Panamá, Taiwán y España.
</t>
  </si>
  <si>
    <t xml:space="preserve">Al 30 de junio se han realizaron 110 acciones de seguimiento entre ellas visitas, llamadas, correos y otros a empresas de los sectores Manufacturas Livianas, Construcción, Energía, Agroindustria, Servicios Empresariales a Distancia, Logística y Turismo.
</t>
  </si>
  <si>
    <t xml:space="preserve">Al 30 de junio se ha logrado atender 75 casos de empresas en establecimiento y/o establecidas de los sectores Turismo, Manufacturas Livianas, Construcción, Textil y Confección, Energía, Agroindustria,  Logística, Aeronáutica, Servicios Empresariales a Distancia, Turismo y Química Farmacéutica.
</t>
  </si>
  <si>
    <t xml:space="preserve">Al 30 de junio se han resuelto  38 casos de empresas en establecimiento y ya establecidas en los sectores Turismo, Manufacturas Livianas, Aeronáutica, Servicios Empresariales a Distancia, Textil y Confección, Energía, Logística y Construcción.
</t>
  </si>
  <si>
    <t xml:space="preserve">Al 30 de junio  se han atendido 51 empresas en establecimiento y/o establecidas de los sectores Turismo, Manufacturas Livianas, Construcción, Agroindustria, Textil y Confección, Energía, Aeronáutica, Servicios Empresariales a Distancia y Energía. 
</t>
  </si>
  <si>
    <t xml:space="preserve">Al 30 de junio se han asesorado 2 proyectos de exportación.
En el segundo trimestre no se asesoraron proyectos de exportación, debido a la emergencia de la Pandemia de Covid-19.
</t>
  </si>
  <si>
    <t xml:space="preserve">En Junio: Indicador en proceso de ajuste
En el segundo trimestre no se asesoraron proyectos de exportación, debido a la emergencia de la Pandemia de Covid-19.
</t>
  </si>
  <si>
    <t xml:space="preserve">Al 30 de junio se han atendido 162 empresas (59 mujeres y 103 hombres), según el siguiente detalle:
- 54 Sector Agroindustria (12 M y 42 H)
- 35 Sector Alimentos y Bebidas (14 M y 21 H)
- 56 Sector Manufacturas Diversas (27 M y 29 H)
- 17 Sector Servicios (6 M y 11 H)
</t>
  </si>
  <si>
    <t xml:space="preserve">Al 30 de junio se han realizado 4 evaluaciones de empresas para la exportación ( 1 de Agroindustria, 1 de Alimentos y Bebidas y 2 de Servicios).
</t>
  </si>
  <si>
    <t xml:space="preserve">Al 30 de junio se han realizado 9 visitas de seguimiento y 1 seguimiento virtual, según detalle:
- 2 Sector Agroindustria (1 Mujer y 1 Hombre)
- 3 Sector Alimentos y Bebidas (3 Mujeres ), 2 presenciales y 1 virtual.
- 4 Sector Manufacturas Diversas (4 Hombre)
- 1 Sector Servicios (1 Hombre)
</t>
  </si>
  <si>
    <t xml:space="preserve">Al 30 de junio se han resuelto 20 casos de empresas según detalle:
- 4 empresas de Agroindustria
- 1 empresa de Alimentos y Bebidas
- 15 empresas de Manufacturas Diversas 
</t>
  </si>
  <si>
    <t xml:space="preserve">Al 30 de junio aún continua la elaboración de estudios de factibilidad económica para los  proyectos:
-Hachadura-Kilo 5
-Parqueos en el Ministerio de Gobernación.
</t>
  </si>
  <si>
    <t xml:space="preserve">Al 30 de junio se han realizado 6 actualizaciones de la  presentación país, tanto en inglés como en español, con información de las ventajas de invertir en el país, incentivos, costos, oportunidades sectoriales y otra información de interés para nuevos inversionistas. 
Asimismo, se publicó en la central de documentación de inteligencia de mercados en sharepoint (nueva intranet) y se notificaron vía correo electrónico a todo el personal de PROESA.
</t>
  </si>
  <si>
    <t xml:space="preserve">Al 30 de junio se han realizado 6 informes para dar a conocer el desempeño de las exportaciones por sector y país de destino, corres´pondientes a los meses de diciembre 2019, enero, febrero, marzo, abril y mayo 2020.
</t>
  </si>
  <si>
    <t>En abril se actualizó la presentación de oferta exportable en inglés y español.</t>
  </si>
  <si>
    <t xml:space="preserve">Al 30 de junio ha iniciado 1 proyecto de inversión en los municipios: la construcción de un  centro Comercial en Colima, Chalatenango por un SALEX de Los Ángeles, CA. EE.UU. Monto de inversión US$4,000,000 y compromiso de 100 nuevos empleos.
En el segundo trimestre no se reportan proyectos de inversión iniciados en lo municipios  debido a la Emergencia Nacional y Pandemia del Covid-19 a nivel mundial que se han suspendido las actividades presenciales.
</t>
  </si>
  <si>
    <t xml:space="preserve">Al 30 de junio se han apoyado 10 proyectos de inversión en los municipios a desarrollarse en La Unión y Bolívar, La Unión; San Francisco Gotera, Morazán; San Isidro y Sensuntepeque, Cabañas; Chirilagua, El Delirio y San Luis Reyna, San Miguel; La Herradura, La Paz.
En el segundo trimestre no se reportan proyectos de inversión en los municipios apoyados  debido a la Emergencia Nacional y Pandemia del Covid-19 a nivel mundial que se han suspendido las actividades presenciales.
</t>
  </si>
  <si>
    <t>Al 30 de junio se han realizado 2 Procesos de sensibilización y/o formación.
En el segundo trimestre se llevaron a cabo los siguientes procesos de sensibilización y/o formación:
1. Curso Virtual ABC de la Igualdad Sustantiva impartida por la EFIS, del 5 de mayo al 22 de junio de 2020. Participaron 2 mujeres, a la espera de notas y certificado.
2. Curso Virtual ABC Por una vida libre de Violencia impartida por la EFIS, del 5 de mayo al 22 de junio de 2020. Participó 1 mujer, a la espera de notas y certificado.
En el primer trimestre se avanzó en la coordinación con la Asociación Cayaguanca, San Ignacio, Chalatenango,  para llevar a cabo un proceso de formación sobre la Introducción de género, autonomía económica y comercio exterior desde la perspectiva de género,  a potenciales mujeres exportadoras. 
Asimismo se avanzó en el diseño del módulo de Autonomía Económica en coordinación con la Gerencia de Comunicaciones y Gerencia de Desarrollo Exportador para las temáticas especificas en "cultura de exportaciones" y "redes sociales para la comercialización" lo que aún esta en proceso de validación.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</si>
</sst>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u/>
      <sz val="11"/>
      <color theme="10"/>
      <name val="Calibri"/>
      <family val="2"/>
      <scheme val="minor"/>
    </font>
    <font>
      <b/>
      <sz val="14"/>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name val="Calibri"/>
      <family val="2"/>
      <scheme val="minor"/>
    </font>
    <font>
      <sz val="11"/>
      <color theme="1"/>
      <name val="Calibri"/>
      <family val="2"/>
    </font>
    <font>
      <b/>
      <sz val="16"/>
      <color theme="1"/>
      <name val="Calibri"/>
      <family val="2"/>
      <scheme val="minor"/>
    </font>
    <font>
      <b/>
      <sz val="12"/>
      <color indexed="81"/>
      <name val="Tahoma"/>
      <family val="2"/>
    </font>
    <font>
      <sz val="12"/>
      <color indexed="81"/>
      <name val="Tahoma"/>
      <family val="2"/>
    </font>
    <font>
      <sz val="11"/>
      <color rgb="FFFF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rgb="FF80E33D"/>
        <bgColor indexed="64"/>
      </patternFill>
    </fill>
    <fill>
      <patternFill patternType="solid">
        <fgColor rgb="FFFFC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147">
    <xf numFmtId="0" fontId="0" fillId="0" borderId="0" xfId="0"/>
    <xf numFmtId="0" fontId="2" fillId="0" borderId="0" xfId="0" applyFont="1" applyAlignment="1">
      <alignment horizontal="center"/>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9" fontId="7" fillId="0" borderId="1" xfId="0" applyNumberFormat="1" applyFont="1" applyFill="1" applyBorder="1" applyAlignment="1">
      <alignment horizontal="center" vertical="top" wrapText="1"/>
    </xf>
    <xf numFmtId="9" fontId="0" fillId="0" borderId="5" xfId="1" applyNumberFormat="1" applyFont="1" applyFill="1" applyBorder="1" applyAlignment="1">
      <alignment horizontal="center" vertical="top"/>
    </xf>
    <xf numFmtId="9" fontId="0" fillId="0" borderId="1" xfId="1" applyFont="1" applyFill="1" applyBorder="1" applyAlignment="1">
      <alignment horizontal="center" vertical="top"/>
    </xf>
    <xf numFmtId="0" fontId="9" fillId="2" borderId="1" xfId="0" applyFont="1" applyFill="1" applyBorder="1" applyAlignment="1">
      <alignment horizontal="center" vertical="center" wrapText="1"/>
    </xf>
    <xf numFmtId="0" fontId="0" fillId="0" borderId="5" xfId="0" applyFont="1" applyBorder="1" applyAlignment="1">
      <alignment vertical="top" wrapText="1"/>
    </xf>
    <xf numFmtId="3" fontId="0" fillId="0" borderId="5" xfId="0" applyNumberFormat="1" applyFont="1" applyBorder="1" applyAlignment="1">
      <alignment horizontal="center" vertical="top" wrapText="1"/>
    </xf>
    <xf numFmtId="3" fontId="0" fillId="0" borderId="5" xfId="0" applyNumberFormat="1" applyFont="1" applyBorder="1" applyAlignment="1">
      <alignment horizontal="center" vertical="top"/>
    </xf>
    <xf numFmtId="0" fontId="0" fillId="0" borderId="5" xfId="0" applyFont="1" applyBorder="1" applyAlignment="1">
      <alignment horizontal="left" vertical="top" wrapText="1"/>
    </xf>
    <xf numFmtId="3" fontId="0" fillId="0" borderId="5" xfId="0" applyNumberFormat="1" applyFont="1" applyBorder="1" applyAlignment="1">
      <alignment vertical="top" wrapText="1"/>
    </xf>
    <xf numFmtId="0" fontId="0" fillId="0" borderId="5" xfId="0" applyFont="1" applyBorder="1" applyAlignment="1">
      <alignment horizontal="center" vertical="top" wrapText="1"/>
    </xf>
    <xf numFmtId="44" fontId="0" fillId="0" borderId="5" xfId="3" applyFont="1" applyBorder="1" applyAlignment="1">
      <alignment horizontal="center" vertical="top" wrapText="1"/>
    </xf>
    <xf numFmtId="9" fontId="0" fillId="0" borderId="5" xfId="1" applyFont="1" applyBorder="1" applyAlignment="1">
      <alignment horizontal="center" vertical="top" wrapText="1"/>
    </xf>
    <xf numFmtId="0" fontId="0" fillId="0" borderId="1" xfId="0" applyFont="1" applyBorder="1" applyAlignment="1">
      <alignment vertical="top" wrapText="1"/>
    </xf>
    <xf numFmtId="0" fontId="0" fillId="0" borderId="1" xfId="0" applyFont="1" applyBorder="1" applyAlignment="1">
      <alignment horizontal="left" vertical="top" wrapText="1"/>
    </xf>
    <xf numFmtId="3" fontId="0" fillId="0" borderId="1" xfId="0" applyNumberFormat="1" applyFont="1" applyBorder="1" applyAlignment="1">
      <alignment vertical="top" wrapText="1"/>
    </xf>
    <xf numFmtId="0" fontId="0" fillId="0" borderId="6" xfId="0" applyFont="1" applyBorder="1" applyAlignment="1">
      <alignment vertical="top" wrapText="1"/>
    </xf>
    <xf numFmtId="0" fontId="0" fillId="0" borderId="6" xfId="0" applyFont="1" applyBorder="1" applyAlignment="1">
      <alignment horizontal="left" vertical="top" wrapText="1"/>
    </xf>
    <xf numFmtId="3" fontId="0" fillId="0" borderId="6" xfId="0" applyNumberFormat="1" applyFont="1" applyBorder="1" applyAlignment="1">
      <alignment horizontal="left" vertical="top" wrapText="1"/>
    </xf>
    <xf numFmtId="9" fontId="0" fillId="0" borderId="1" xfId="0" applyNumberFormat="1" applyFont="1" applyBorder="1" applyAlignment="1">
      <alignment horizontal="center" vertical="top" wrapText="1"/>
    </xf>
    <xf numFmtId="0" fontId="0" fillId="0" borderId="1" xfId="0" applyFont="1" applyBorder="1"/>
    <xf numFmtId="0" fontId="10" fillId="0" borderId="5" xfId="0" applyFont="1" applyBorder="1" applyAlignment="1">
      <alignment vertical="top" wrapText="1"/>
    </xf>
    <xf numFmtId="0" fontId="0" fillId="0" borderId="1" xfId="0" applyFont="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horizontal="center" vertical="top"/>
    </xf>
    <xf numFmtId="44" fontId="0" fillId="0" borderId="6" xfId="3" applyFont="1" applyBorder="1" applyAlignment="1">
      <alignment horizontal="center" vertical="top" wrapText="1"/>
    </xf>
    <xf numFmtId="0" fontId="0" fillId="0" borderId="6" xfId="0" applyFont="1" applyBorder="1" applyAlignment="1">
      <alignment horizontal="center" vertical="top"/>
    </xf>
    <xf numFmtId="9" fontId="0" fillId="0" borderId="6" xfId="1" applyFont="1" applyFill="1" applyBorder="1" applyAlignment="1">
      <alignment horizontal="center" vertical="top"/>
    </xf>
    <xf numFmtId="0" fontId="0" fillId="0" borderId="6" xfId="0" applyFont="1" applyBorder="1" applyAlignment="1">
      <alignment horizontal="left" vertical="top"/>
    </xf>
    <xf numFmtId="0" fontId="0" fillId="0" borderId="1" xfId="0" applyFont="1" applyFill="1" applyBorder="1" applyAlignment="1">
      <alignment horizontal="center" vertical="top" wrapText="1"/>
    </xf>
    <xf numFmtId="0" fontId="0" fillId="0" borderId="1" xfId="0" applyFont="1" applyFill="1" applyBorder="1" applyAlignment="1">
      <alignment horizontal="center" vertical="top"/>
    </xf>
    <xf numFmtId="0" fontId="0" fillId="0" borderId="6" xfId="0" applyFont="1" applyFill="1" applyBorder="1" applyAlignment="1">
      <alignment horizontal="center" vertical="top" wrapText="1"/>
    </xf>
    <xf numFmtId="0" fontId="0" fillId="0" borderId="1" xfId="0" applyFont="1" applyFill="1" applyBorder="1" applyAlignment="1">
      <alignment vertical="top" wrapText="1"/>
    </xf>
    <xf numFmtId="0" fontId="10" fillId="0" borderId="1" xfId="0" applyFont="1" applyFill="1" applyBorder="1" applyAlignment="1">
      <alignment horizontal="left" vertical="top" wrapText="1"/>
    </xf>
    <xf numFmtId="0" fontId="0" fillId="0" borderId="5" xfId="0" applyFont="1" applyBorder="1" applyAlignment="1">
      <alignment horizontal="center" vertical="top"/>
    </xf>
    <xf numFmtId="0" fontId="0" fillId="0" borderId="5" xfId="0" applyFont="1" applyFill="1" applyBorder="1" applyAlignment="1">
      <alignment horizontal="left" vertical="top" wrapText="1"/>
    </xf>
    <xf numFmtId="0" fontId="0" fillId="0" borderId="5" xfId="0" applyFont="1" applyFill="1" applyBorder="1" applyAlignment="1">
      <alignment horizontal="center" vertical="top" wrapText="1"/>
    </xf>
    <xf numFmtId="0" fontId="10" fillId="0" borderId="1" xfId="0" applyFont="1" applyFill="1" applyBorder="1" applyAlignment="1">
      <alignment vertical="top" wrapText="1"/>
    </xf>
    <xf numFmtId="0" fontId="0" fillId="0" borderId="1" xfId="0" applyFont="1" applyBorder="1" applyAlignment="1">
      <alignment vertical="top" wrapText="1"/>
    </xf>
    <xf numFmtId="0" fontId="0" fillId="0" borderId="5" xfId="0" applyFont="1" applyBorder="1"/>
    <xf numFmtId="0" fontId="0" fillId="0" borderId="4" xfId="0" applyFont="1" applyFill="1" applyBorder="1" applyAlignment="1">
      <alignment horizontal="center" vertical="top" wrapText="1"/>
    </xf>
    <xf numFmtId="1" fontId="0" fillId="0" borderId="5" xfId="1" applyNumberFormat="1" applyFont="1" applyFill="1" applyBorder="1" applyAlignment="1">
      <alignment horizontal="center" vertical="top" wrapText="1"/>
    </xf>
    <xf numFmtId="0" fontId="0" fillId="0" borderId="7" xfId="0" applyFont="1" applyBorder="1" applyAlignment="1">
      <alignment vertical="top" wrapText="1"/>
    </xf>
    <xf numFmtId="0" fontId="0" fillId="0" borderId="6" xfId="0" applyFont="1" applyBorder="1" applyAlignment="1">
      <alignment horizontal="left" vertical="top" wrapText="1"/>
    </xf>
    <xf numFmtId="0" fontId="2" fillId="0" borderId="0" xfId="0" applyFont="1" applyAlignment="1">
      <alignment horizontal="center"/>
    </xf>
    <xf numFmtId="0" fontId="9" fillId="2" borderId="1" xfId="0" applyFont="1" applyFill="1" applyBorder="1" applyAlignment="1">
      <alignment horizontal="center" vertical="center" wrapText="1"/>
    </xf>
    <xf numFmtId="0" fontId="0" fillId="0" borderId="1" xfId="0" applyFont="1" applyBorder="1" applyAlignment="1">
      <alignment vertical="top" wrapText="1"/>
    </xf>
    <xf numFmtId="0" fontId="0" fillId="0" borderId="1" xfId="0"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vertical="top" wrapText="1"/>
    </xf>
    <xf numFmtId="0" fontId="0" fillId="0" borderId="6" xfId="0" applyFont="1" applyBorder="1" applyAlignment="1">
      <alignment horizontal="left" vertical="top" wrapText="1"/>
    </xf>
    <xf numFmtId="9" fontId="0" fillId="5" borderId="1" xfId="1" applyNumberFormat="1" applyFont="1" applyFill="1" applyBorder="1" applyAlignment="1">
      <alignment horizontal="center" vertical="top"/>
    </xf>
    <xf numFmtId="9" fontId="0" fillId="5" borderId="1" xfId="1" applyFont="1" applyFill="1" applyBorder="1" applyAlignment="1">
      <alignment horizontal="center" vertical="top"/>
    </xf>
    <xf numFmtId="9" fontId="0" fillId="3" borderId="1" xfId="1" applyFont="1" applyFill="1" applyBorder="1" applyAlignment="1">
      <alignment horizontal="center" vertical="top"/>
    </xf>
    <xf numFmtId="9" fontId="0" fillId="3" borderId="1" xfId="1" applyNumberFormat="1" applyFont="1" applyFill="1" applyBorder="1" applyAlignment="1">
      <alignment horizontal="center" vertical="top"/>
    </xf>
    <xf numFmtId="10" fontId="0" fillId="0" borderId="6" xfId="0" applyNumberFormat="1" applyFont="1" applyBorder="1" applyAlignment="1">
      <alignment horizontal="center" vertical="top"/>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0" fillId="7" borderId="1" xfId="0" applyFont="1" applyFill="1" applyBorder="1" applyAlignment="1">
      <alignment vertical="top" wrapText="1"/>
    </xf>
    <xf numFmtId="0" fontId="0" fillId="0" borderId="5" xfId="0" applyFont="1" applyBorder="1" applyAlignment="1">
      <alignment horizontal="left" vertical="top" wrapText="1"/>
    </xf>
    <xf numFmtId="9" fontId="0" fillId="6" borderId="1" xfId="1" applyNumberFormat="1" applyFont="1" applyFill="1" applyBorder="1" applyAlignment="1">
      <alignment horizontal="center" vertical="top"/>
    </xf>
    <xf numFmtId="9" fontId="7" fillId="0" borderId="1" xfId="1" applyNumberFormat="1" applyFont="1" applyBorder="1" applyAlignment="1">
      <alignment horizontal="center" vertical="top"/>
    </xf>
    <xf numFmtId="0" fontId="2" fillId="0" borderId="0" xfId="0" applyFont="1" applyAlignment="1">
      <alignment horizontal="center"/>
    </xf>
    <xf numFmtId="0" fontId="9" fillId="2" borderId="1"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1" xfId="0" applyFont="1" applyBorder="1" applyAlignment="1">
      <alignment vertical="top" wrapText="1"/>
    </xf>
    <xf numFmtId="0" fontId="0" fillId="0" borderId="6" xfId="0" applyFont="1" applyFill="1" applyBorder="1" applyAlignment="1">
      <alignment horizontal="left" vertical="top" wrapText="1"/>
    </xf>
    <xf numFmtId="0" fontId="0" fillId="0" borderId="1" xfId="0" applyBorder="1" applyAlignment="1">
      <alignment vertical="top" wrapText="1"/>
    </xf>
    <xf numFmtId="0" fontId="9" fillId="2" borderId="1"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1" xfId="0" applyFont="1" applyBorder="1" applyAlignment="1">
      <alignment vertical="top" wrapText="1"/>
    </xf>
    <xf numFmtId="0" fontId="2" fillId="0" borderId="0" xfId="0" applyFont="1" applyAlignment="1">
      <alignment horizontal="center"/>
    </xf>
    <xf numFmtId="0" fontId="0" fillId="0" borderId="5" xfId="0" applyFont="1" applyBorder="1" applyAlignment="1">
      <alignment horizontal="left" vertical="top" wrapText="1"/>
    </xf>
    <xf numFmtId="9" fontId="0" fillId="0" borderId="6" xfId="1" applyFont="1" applyFill="1" applyBorder="1" applyAlignment="1">
      <alignment horizontal="left" vertical="top"/>
    </xf>
    <xf numFmtId="4" fontId="0" fillId="0" borderId="5" xfId="0" applyNumberFormat="1" applyFont="1" applyBorder="1" applyAlignment="1">
      <alignment horizontal="center" vertical="top"/>
    </xf>
    <xf numFmtId="0" fontId="9" fillId="2" borderId="1"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1" xfId="0" applyFont="1" applyBorder="1" applyAlignment="1">
      <alignment vertical="top" wrapText="1"/>
    </xf>
    <xf numFmtId="0" fontId="2" fillId="0" borderId="0" xfId="0" applyFont="1" applyAlignment="1">
      <alignment horizontal="center"/>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1" xfId="0" applyFont="1" applyBorder="1" applyAlignment="1">
      <alignment vertical="top" wrapText="1"/>
    </xf>
    <xf numFmtId="0" fontId="9" fillId="9" borderId="1" xfId="0" applyFont="1" applyFill="1" applyBorder="1" applyAlignment="1">
      <alignment horizontal="center" vertical="center" wrapText="1"/>
    </xf>
    <xf numFmtId="0" fontId="6" fillId="0" borderId="1" xfId="2" applyFont="1" applyBorder="1" applyAlignment="1">
      <alignment horizontal="center" vertical="center" wrapText="1"/>
    </xf>
    <xf numFmtId="9" fontId="0" fillId="6" borderId="1" xfId="1" applyFont="1" applyFill="1" applyBorder="1" applyAlignment="1">
      <alignment horizontal="center" vertical="top"/>
    </xf>
    <xf numFmtId="9" fontId="0" fillId="3" borderId="1" xfId="0" applyNumberFormat="1" applyFont="1" applyFill="1" applyBorder="1" applyAlignment="1">
      <alignment horizontal="center" vertical="top"/>
    </xf>
    <xf numFmtId="9" fontId="0" fillId="6" borderId="1" xfId="0" applyNumberFormat="1" applyFont="1" applyFill="1" applyBorder="1" applyAlignment="1">
      <alignment horizontal="center" vertical="top"/>
    </xf>
    <xf numFmtId="9" fontId="0" fillId="5" borderId="5" xfId="0" applyNumberFormat="1" applyFont="1" applyFill="1" applyBorder="1" applyAlignment="1">
      <alignment horizontal="center" vertical="top"/>
    </xf>
    <xf numFmtId="9" fontId="0" fillId="3" borderId="5" xfId="0" applyNumberFormat="1" applyFont="1" applyFill="1" applyBorder="1" applyAlignment="1">
      <alignment horizontal="center" vertical="top"/>
    </xf>
    <xf numFmtId="9" fontId="0" fillId="5" borderId="6" xfId="1" applyFont="1" applyFill="1" applyBorder="1" applyAlignment="1">
      <alignment horizontal="center" vertical="top"/>
    </xf>
    <xf numFmtId="9" fontId="0" fillId="6" borderId="6" xfId="1" applyFont="1" applyFill="1" applyBorder="1" applyAlignment="1">
      <alignment horizontal="center" vertical="top"/>
    </xf>
    <xf numFmtId="9" fontId="0" fillId="3" borderId="5" xfId="1" applyNumberFormat="1" applyFont="1" applyFill="1" applyBorder="1" applyAlignment="1">
      <alignment horizontal="center" vertical="top"/>
    </xf>
    <xf numFmtId="9" fontId="0" fillId="5" borderId="5" xfId="1" applyNumberFormat="1" applyFont="1" applyFill="1" applyBorder="1" applyAlignment="1">
      <alignment horizontal="center" vertical="top"/>
    </xf>
    <xf numFmtId="9" fontId="0" fillId="6" borderId="5" xfId="1" applyNumberFormat="1" applyFont="1" applyFill="1" applyBorder="1" applyAlignment="1">
      <alignment horizontal="center" vertical="top"/>
    </xf>
    <xf numFmtId="9" fontId="0" fillId="10" borderId="1" xfId="1" applyFont="1" applyFill="1" applyBorder="1" applyAlignment="1">
      <alignment horizontal="center" vertical="top"/>
    </xf>
    <xf numFmtId="9" fontId="0" fillId="10" borderId="6" xfId="1" applyFont="1" applyFill="1" applyBorder="1" applyAlignment="1">
      <alignment horizontal="center" vertical="top"/>
    </xf>
    <xf numFmtId="9" fontId="0" fillId="0" borderId="1" xfId="1" applyNumberFormat="1" applyFont="1" applyFill="1" applyBorder="1" applyAlignment="1">
      <alignment horizontal="center" vertical="top"/>
    </xf>
    <xf numFmtId="0" fontId="15" fillId="0" borderId="1" xfId="0" applyFont="1" applyFill="1" applyBorder="1" applyAlignment="1">
      <alignment horizontal="left" vertical="top" wrapText="1"/>
    </xf>
    <xf numFmtId="0" fontId="0" fillId="8" borderId="1" xfId="0" applyFont="1" applyFill="1" applyBorder="1" applyAlignment="1">
      <alignment horizontal="center" vertical="top"/>
    </xf>
    <xf numFmtId="0" fontId="0" fillId="8" borderId="5" xfId="0" applyFont="1" applyFill="1" applyBorder="1" applyAlignment="1">
      <alignment horizontal="center" vertical="top"/>
    </xf>
    <xf numFmtId="0" fontId="2" fillId="0" borderId="0" xfId="0" applyFont="1" applyAlignment="1">
      <alignment horizontal="center"/>
    </xf>
    <xf numFmtId="0" fontId="9" fillId="2" borderId="1"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1" xfId="0" applyFont="1" applyBorder="1" applyAlignment="1">
      <alignment vertical="top" wrapText="1"/>
    </xf>
    <xf numFmtId="0" fontId="9" fillId="2" borderId="1" xfId="0" applyFont="1" applyFill="1" applyBorder="1" applyAlignment="1">
      <alignment horizontal="center" vertical="center" wrapText="1"/>
    </xf>
    <xf numFmtId="0" fontId="2" fillId="0" borderId="0" xfId="0" applyFont="1" applyAlignment="1">
      <alignment horizontal="center"/>
    </xf>
    <xf numFmtId="3" fontId="0" fillId="0" borderId="1" xfId="0" applyNumberFormat="1" applyFont="1" applyBorder="1" applyAlignment="1">
      <alignment horizontal="center" vertical="top"/>
    </xf>
    <xf numFmtId="0" fontId="0" fillId="0" borderId="5" xfId="0" applyFont="1" applyBorder="1" applyAlignment="1">
      <alignment horizontal="left" vertical="top" wrapText="1"/>
    </xf>
    <xf numFmtId="0" fontId="0" fillId="0" borderId="1" xfId="0" applyFont="1" applyBorder="1" applyAlignment="1">
      <alignment vertical="top" wrapText="1"/>
    </xf>
    <xf numFmtId="0" fontId="2" fillId="0" borderId="0" xfId="0" applyFont="1" applyAlignment="1">
      <alignment horizontal="center"/>
    </xf>
    <xf numFmtId="0" fontId="9" fillId="2" borderId="1" xfId="0" applyFont="1" applyFill="1" applyBorder="1" applyAlignment="1">
      <alignment horizontal="center" vertical="center" wrapText="1"/>
    </xf>
    <xf numFmtId="0" fontId="0" fillId="0" borderId="1" xfId="0" applyFont="1" applyBorder="1" applyAlignment="1">
      <alignment vertical="top" wrapText="1"/>
    </xf>
    <xf numFmtId="9" fontId="0" fillId="0" borderId="1" xfId="1" applyFont="1" applyFill="1" applyBorder="1" applyAlignment="1">
      <alignment horizontal="left" vertical="top"/>
    </xf>
    <xf numFmtId="9" fontId="0" fillId="3" borderId="5" xfId="1" applyFont="1" applyFill="1" applyBorder="1" applyAlignment="1">
      <alignment horizontal="center" vertical="top"/>
    </xf>
    <xf numFmtId="9" fontId="0" fillId="6" borderId="5" xfId="0" applyNumberFormat="1" applyFont="1" applyFill="1" applyBorder="1" applyAlignment="1">
      <alignment horizontal="center" vertical="top"/>
    </xf>
    <xf numFmtId="0" fontId="3" fillId="0" borderId="0" xfId="2" applyFont="1" applyAlignment="1">
      <alignment horizontal="left"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0" fillId="0" borderId="5" xfId="0" applyFont="1" applyBorder="1" applyAlignment="1">
      <alignment horizontal="left" vertical="top" wrapText="1"/>
    </xf>
    <xf numFmtId="0" fontId="0"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6" xfId="0" applyFont="1" applyBorder="1" applyAlignment="1">
      <alignment horizontal="left" vertical="top" wrapText="1"/>
    </xf>
    <xf numFmtId="0" fontId="0" fillId="0" borderId="1" xfId="0" applyFont="1" applyBorder="1" applyAlignment="1">
      <alignment vertical="top"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center" vertical="top"/>
    </xf>
    <xf numFmtId="0" fontId="6" fillId="0" borderId="9" xfId="2" applyFont="1" applyBorder="1" applyAlignment="1">
      <alignment horizontal="left" vertical="center" wrapText="1"/>
    </xf>
    <xf numFmtId="0" fontId="6" fillId="0" borderId="8" xfId="2" applyFont="1" applyBorder="1" applyAlignment="1">
      <alignment horizontal="left" vertical="center" wrapText="1"/>
    </xf>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4" xfId="0" applyFont="1" applyFill="1" applyBorder="1" applyAlignment="1">
      <alignment horizontal="left" vertical="top" wrapText="1"/>
    </xf>
    <xf numFmtId="0" fontId="12" fillId="0" borderId="0" xfId="0" applyFont="1" applyAlignment="1">
      <alignment horizontal="center"/>
    </xf>
  </cellXfs>
  <cellStyles count="4">
    <cellStyle name="Hipervínculo" xfId="2" builtinId="8"/>
    <cellStyle name="Moneda" xfId="3"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116417</xdr:colOff>
      <xdr:row>3</xdr:row>
      <xdr:rowOff>58208</xdr:rowOff>
    </xdr:to>
    <xdr:pic>
      <xdr:nvPicPr>
        <xdr:cNvPr id="2" name="Imagen 1" descr="G:\PLANTILAS GOBIERNO\LOGOS\JPG\ALTA R\LOGO PROESA5.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7992" cy="77258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GUIMIENTO%20PAO%202020\Seguimiento%20Junio%202020\Completo%20INVERSIONES%20Seguimiento%20Juni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Junio 2020"/>
      <sheetName val="Inversiones de Junio"/>
      <sheetName val=" Inversiones acumuladas"/>
      <sheetName val="Inversiones de Mayo"/>
      <sheetName val="Inversiones de Abril"/>
      <sheetName val="Inversiones de Marzo"/>
      <sheetName val="Inversiones de Febrero"/>
      <sheetName val="Inversiones de Enero"/>
      <sheetName val="INVERSIONES"/>
    </sheetNames>
    <sheetDataSet>
      <sheetData sheetId="0" refreshError="1"/>
      <sheetData sheetId="1">
        <row r="8">
          <cell r="C8">
            <v>0</v>
          </cell>
        </row>
        <row r="12">
          <cell r="C12">
            <v>0</v>
          </cell>
        </row>
        <row r="15">
          <cell r="C15">
            <v>1</v>
          </cell>
        </row>
        <row r="18">
          <cell r="C18">
            <v>1</v>
          </cell>
        </row>
        <row r="21">
          <cell r="C21">
            <v>13</v>
          </cell>
        </row>
        <row r="22">
          <cell r="C22">
            <v>0</v>
          </cell>
        </row>
        <row r="23">
          <cell r="C23">
            <v>11</v>
          </cell>
        </row>
        <row r="24">
          <cell r="C24">
            <v>1</v>
          </cell>
        </row>
        <row r="25">
          <cell r="C25">
            <v>0</v>
          </cell>
        </row>
        <row r="26">
          <cell r="C26">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0"/>
  <sheetViews>
    <sheetView tabSelected="1" topLeftCell="N1" zoomScale="80" zoomScaleNormal="80" zoomScaleSheetLayoutView="80" zoomScalePageLayoutView="70" workbookViewId="0">
      <selection activeCell="A2" sqref="A2:T2"/>
    </sheetView>
  </sheetViews>
  <sheetFormatPr baseColWidth="10" defaultRowHeight="15" x14ac:dyDescent="0.25"/>
  <cols>
    <col min="1" max="1" width="17.42578125" customWidth="1"/>
    <col min="2" max="2" width="27.28515625" customWidth="1"/>
    <col min="3" max="3" width="32.7109375" customWidth="1"/>
    <col min="4" max="4" width="18.7109375" customWidth="1"/>
    <col min="5" max="6" width="18.85546875" hidden="1" customWidth="1"/>
    <col min="7" max="7" width="22.140625" customWidth="1"/>
    <col min="8" max="8" width="12" customWidth="1"/>
    <col min="9" max="9" width="64.5703125" customWidth="1"/>
    <col min="10" max="10" width="47.28515625" customWidth="1"/>
    <col min="11" max="11" width="51.85546875" customWidth="1"/>
    <col min="12" max="12" width="50" customWidth="1"/>
    <col min="13" max="14" width="48.42578125" customWidth="1"/>
    <col min="15" max="15" width="44.85546875" customWidth="1"/>
    <col min="16" max="16" width="50.140625" customWidth="1"/>
    <col min="17" max="17" width="46.42578125" customWidth="1"/>
    <col min="18" max="18" width="13.85546875" customWidth="1"/>
    <col min="19" max="19" width="12.85546875" customWidth="1"/>
    <col min="20" max="20" width="13" customWidth="1"/>
  </cols>
  <sheetData>
    <row r="1" spans="1:20" ht="21" x14ac:dyDescent="0.35">
      <c r="A1" s="146" t="s">
        <v>0</v>
      </c>
      <c r="B1" s="146"/>
      <c r="C1" s="146"/>
      <c r="D1" s="146"/>
      <c r="E1" s="146"/>
      <c r="F1" s="146"/>
      <c r="G1" s="146"/>
      <c r="H1" s="146"/>
      <c r="I1" s="146"/>
      <c r="J1" s="146"/>
      <c r="K1" s="146"/>
      <c r="L1" s="146"/>
      <c r="M1" s="146"/>
      <c r="N1" s="146"/>
      <c r="O1" s="146"/>
      <c r="P1" s="146"/>
      <c r="Q1" s="146"/>
      <c r="R1" s="146"/>
      <c r="S1" s="146"/>
      <c r="T1" s="146"/>
    </row>
    <row r="2" spans="1:20" ht="21" x14ac:dyDescent="0.35">
      <c r="A2" s="146" t="s">
        <v>366</v>
      </c>
      <c r="B2" s="146"/>
      <c r="C2" s="146"/>
      <c r="D2" s="146"/>
      <c r="E2" s="146"/>
      <c r="F2" s="146"/>
      <c r="G2" s="146"/>
      <c r="H2" s="146"/>
      <c r="I2" s="146"/>
      <c r="J2" s="146"/>
      <c r="K2" s="146"/>
      <c r="L2" s="146"/>
      <c r="M2" s="146"/>
      <c r="N2" s="146"/>
      <c r="O2" s="146"/>
      <c r="P2" s="146"/>
      <c r="Q2" s="146"/>
      <c r="R2" s="146"/>
      <c r="S2" s="146"/>
      <c r="T2" s="146"/>
    </row>
    <row r="3" spans="1:20" x14ac:dyDescent="0.25">
      <c r="A3" s="1"/>
      <c r="B3" s="1"/>
      <c r="C3" s="1"/>
      <c r="D3" s="1"/>
      <c r="E3" s="50"/>
      <c r="F3" s="84"/>
      <c r="G3" s="84"/>
      <c r="H3" s="1"/>
      <c r="I3" s="115"/>
      <c r="J3" s="111"/>
      <c r="K3" s="106"/>
      <c r="L3" s="84"/>
      <c r="M3" s="68"/>
      <c r="N3" s="77"/>
      <c r="O3" s="50"/>
      <c r="P3" s="1"/>
      <c r="Q3" s="1"/>
      <c r="R3" s="1"/>
      <c r="S3" s="1"/>
      <c r="T3" s="1"/>
    </row>
    <row r="4" spans="1:20" ht="15" customHeight="1" x14ac:dyDescent="0.25"/>
    <row r="5" spans="1:20" ht="65.25" customHeight="1" x14ac:dyDescent="0.25">
      <c r="A5" s="7" t="s">
        <v>1</v>
      </c>
      <c r="B5" s="7" t="s">
        <v>2</v>
      </c>
      <c r="C5" s="7" t="s">
        <v>3</v>
      </c>
      <c r="D5" s="7" t="s">
        <v>46</v>
      </c>
      <c r="E5" s="51" t="s">
        <v>334</v>
      </c>
      <c r="F5" s="88" t="s">
        <v>363</v>
      </c>
      <c r="G5" s="81" t="s">
        <v>367</v>
      </c>
      <c r="H5" s="7" t="s">
        <v>4</v>
      </c>
      <c r="I5" s="116" t="s">
        <v>392</v>
      </c>
      <c r="J5" s="116" t="s">
        <v>362</v>
      </c>
      <c r="K5" s="110" t="s">
        <v>335</v>
      </c>
      <c r="L5" s="107" t="s">
        <v>299</v>
      </c>
      <c r="M5" s="74" t="s">
        <v>243</v>
      </c>
      <c r="N5" s="74" t="s">
        <v>213</v>
      </c>
      <c r="O5" s="69" t="s">
        <v>154</v>
      </c>
      <c r="P5" s="7" t="s">
        <v>47</v>
      </c>
      <c r="Q5" s="7" t="s">
        <v>5</v>
      </c>
      <c r="R5" s="7" t="s">
        <v>6</v>
      </c>
      <c r="S5" s="7" t="s">
        <v>7</v>
      </c>
      <c r="T5" s="7" t="s">
        <v>8</v>
      </c>
    </row>
    <row r="6" spans="1:20" x14ac:dyDescent="0.25">
      <c r="A6" s="129" t="s">
        <v>11</v>
      </c>
      <c r="B6" s="130"/>
      <c r="C6" s="130"/>
      <c r="D6" s="130"/>
      <c r="E6" s="130"/>
      <c r="F6" s="130"/>
      <c r="G6" s="130"/>
      <c r="H6" s="130"/>
      <c r="I6" s="130"/>
      <c r="J6" s="130"/>
      <c r="K6" s="130"/>
      <c r="L6" s="130"/>
      <c r="M6" s="130"/>
      <c r="N6" s="130"/>
      <c r="O6" s="130"/>
      <c r="P6" s="130"/>
      <c r="Q6" s="130"/>
      <c r="R6" s="130"/>
      <c r="S6" s="130"/>
      <c r="T6" s="131"/>
    </row>
    <row r="7" spans="1:20" ht="180" x14ac:dyDescent="0.25">
      <c r="A7" s="124" t="s">
        <v>48</v>
      </c>
      <c r="B7" s="124" t="s">
        <v>12</v>
      </c>
      <c r="C7" s="8" t="s">
        <v>49</v>
      </c>
      <c r="D7" s="9">
        <v>5000</v>
      </c>
      <c r="E7" s="10">
        <v>1480</v>
      </c>
      <c r="F7" s="10">
        <f>'[1]Inversiones de Junio'!C12</f>
        <v>0</v>
      </c>
      <c r="G7" s="10">
        <f>E7+F7</f>
        <v>1480</v>
      </c>
      <c r="H7" s="98">
        <f>G7/D7</f>
        <v>0.29599999999999999</v>
      </c>
      <c r="I7" s="17" t="s">
        <v>454</v>
      </c>
      <c r="J7" s="113" t="s">
        <v>368</v>
      </c>
      <c r="K7" s="108" t="s">
        <v>352</v>
      </c>
      <c r="L7" s="85" t="s">
        <v>301</v>
      </c>
      <c r="M7" s="70" t="s">
        <v>246</v>
      </c>
      <c r="N7" s="75" t="s">
        <v>215</v>
      </c>
      <c r="O7" s="65" t="s">
        <v>192</v>
      </c>
      <c r="P7" s="11" t="s">
        <v>137</v>
      </c>
      <c r="Q7" s="12" t="s">
        <v>138</v>
      </c>
      <c r="R7" s="13" t="s">
        <v>13</v>
      </c>
      <c r="S7" s="13" t="s">
        <v>14</v>
      </c>
      <c r="T7" s="13" t="s">
        <v>10</v>
      </c>
    </row>
    <row r="8" spans="1:20" ht="165" x14ac:dyDescent="0.25">
      <c r="A8" s="125"/>
      <c r="B8" s="125"/>
      <c r="C8" s="8" t="s">
        <v>50</v>
      </c>
      <c r="D8" s="14">
        <v>315000000</v>
      </c>
      <c r="E8" s="80">
        <v>69945279.530000001</v>
      </c>
      <c r="F8" s="80">
        <f>'[1]Inversiones de Junio'!C8</f>
        <v>0</v>
      </c>
      <c r="G8" s="80">
        <f>E8+F8</f>
        <v>69945279.530000001</v>
      </c>
      <c r="H8" s="98">
        <f t="shared" ref="H8:H17" si="0">G8/D8</f>
        <v>0.22204850644444446</v>
      </c>
      <c r="I8" s="17" t="s">
        <v>455</v>
      </c>
      <c r="J8" s="113" t="s">
        <v>369</v>
      </c>
      <c r="K8" s="108" t="s">
        <v>353</v>
      </c>
      <c r="L8" s="85" t="s">
        <v>302</v>
      </c>
      <c r="M8" s="70" t="s">
        <v>247</v>
      </c>
      <c r="N8" s="75" t="s">
        <v>216</v>
      </c>
      <c r="O8" s="65" t="s">
        <v>196</v>
      </c>
      <c r="P8" s="11" t="s">
        <v>157</v>
      </c>
      <c r="Q8" s="12" t="s">
        <v>139</v>
      </c>
      <c r="R8" s="13" t="s">
        <v>13</v>
      </c>
      <c r="S8" s="13" t="s">
        <v>14</v>
      </c>
      <c r="T8" s="13" t="s">
        <v>10</v>
      </c>
    </row>
    <row r="9" spans="1:20" ht="73.5" customHeight="1" x14ac:dyDescent="0.25">
      <c r="A9" s="125"/>
      <c r="B9" s="132"/>
      <c r="C9" s="8" t="s">
        <v>51</v>
      </c>
      <c r="D9" s="15">
        <v>0.2</v>
      </c>
      <c r="E9" s="10"/>
      <c r="F9" s="10"/>
      <c r="G9" s="10">
        <f t="shared" ref="G9:G17" si="1">E9+F9</f>
        <v>0</v>
      </c>
      <c r="H9" s="5" t="s">
        <v>153</v>
      </c>
      <c r="I9" s="17" t="s">
        <v>244</v>
      </c>
      <c r="J9" s="5"/>
      <c r="K9" s="5"/>
      <c r="L9" s="85" t="s">
        <v>244</v>
      </c>
      <c r="M9" s="70" t="s">
        <v>244</v>
      </c>
      <c r="N9" s="75"/>
      <c r="O9" s="65"/>
      <c r="P9" s="11"/>
      <c r="Q9" s="12"/>
      <c r="R9" s="13" t="s">
        <v>9</v>
      </c>
      <c r="S9" s="13" t="s">
        <v>14</v>
      </c>
      <c r="T9" s="13" t="s">
        <v>10</v>
      </c>
    </row>
    <row r="10" spans="1:20" ht="150" x14ac:dyDescent="0.25">
      <c r="A10" s="125"/>
      <c r="B10" s="124" t="s">
        <v>52</v>
      </c>
      <c r="C10" s="16" t="s">
        <v>53</v>
      </c>
      <c r="D10" s="9">
        <v>185</v>
      </c>
      <c r="E10" s="10">
        <v>58</v>
      </c>
      <c r="F10" s="10">
        <f>'[1]Inversiones de Junio'!C15</f>
        <v>1</v>
      </c>
      <c r="G10" s="10">
        <f t="shared" si="1"/>
        <v>59</v>
      </c>
      <c r="H10" s="98">
        <f t="shared" si="0"/>
        <v>0.31891891891891894</v>
      </c>
      <c r="I10" s="17" t="s">
        <v>456</v>
      </c>
      <c r="J10" s="113" t="s">
        <v>370</v>
      </c>
      <c r="K10" s="108" t="s">
        <v>354</v>
      </c>
      <c r="L10" s="85" t="s">
        <v>303</v>
      </c>
      <c r="M10" s="70" t="s">
        <v>248</v>
      </c>
      <c r="N10" s="75" t="s">
        <v>217</v>
      </c>
      <c r="O10" s="65" t="s">
        <v>193</v>
      </c>
      <c r="P10" s="11" t="s">
        <v>158</v>
      </c>
      <c r="Q10" s="18" t="s">
        <v>139</v>
      </c>
      <c r="R10" s="13" t="s">
        <v>13</v>
      </c>
      <c r="S10" s="13" t="s">
        <v>14</v>
      </c>
      <c r="T10" s="13" t="s">
        <v>10</v>
      </c>
    </row>
    <row r="11" spans="1:20" ht="180" x14ac:dyDescent="0.25">
      <c r="A11" s="125"/>
      <c r="B11" s="125"/>
      <c r="C11" s="19" t="s">
        <v>15</v>
      </c>
      <c r="D11" s="9">
        <v>110</v>
      </c>
      <c r="E11" s="10">
        <v>50</v>
      </c>
      <c r="F11" s="10">
        <f>'[1]Inversiones de Junio'!C18</f>
        <v>1</v>
      </c>
      <c r="G11" s="10">
        <f t="shared" si="1"/>
        <v>51</v>
      </c>
      <c r="H11" s="98">
        <f t="shared" si="0"/>
        <v>0.46363636363636362</v>
      </c>
      <c r="I11" s="17" t="s">
        <v>457</v>
      </c>
      <c r="J11" s="113" t="s">
        <v>371</v>
      </c>
      <c r="K11" s="108" t="s">
        <v>355</v>
      </c>
      <c r="L11" s="85" t="s">
        <v>304</v>
      </c>
      <c r="M11" s="70" t="s">
        <v>275</v>
      </c>
      <c r="N11" s="75" t="s">
        <v>218</v>
      </c>
      <c r="O11" s="65" t="s">
        <v>194</v>
      </c>
      <c r="P11" s="11" t="s">
        <v>159</v>
      </c>
      <c r="Q11" s="21" t="s">
        <v>140</v>
      </c>
      <c r="R11" s="13" t="s">
        <v>13</v>
      </c>
      <c r="S11" s="13" t="s">
        <v>14</v>
      </c>
      <c r="T11" s="13" t="s">
        <v>10</v>
      </c>
    </row>
    <row r="12" spans="1:20" ht="165" x14ac:dyDescent="0.25">
      <c r="A12" s="125"/>
      <c r="B12" s="125"/>
      <c r="C12" s="16" t="s">
        <v>16</v>
      </c>
      <c r="D12" s="9">
        <v>530</v>
      </c>
      <c r="E12" s="10">
        <v>415</v>
      </c>
      <c r="F12" s="10">
        <f>'[1]Inversiones de Junio'!C21</f>
        <v>13</v>
      </c>
      <c r="G12" s="10">
        <f t="shared" si="1"/>
        <v>428</v>
      </c>
      <c r="H12" s="99">
        <f t="shared" si="0"/>
        <v>0.8075471698113208</v>
      </c>
      <c r="I12" s="17" t="s">
        <v>458</v>
      </c>
      <c r="J12" s="113" t="s">
        <v>421</v>
      </c>
      <c r="K12" s="108" t="s">
        <v>356</v>
      </c>
      <c r="L12" s="85" t="s">
        <v>393</v>
      </c>
      <c r="M12" s="78" t="s">
        <v>276</v>
      </c>
      <c r="N12" s="75" t="s">
        <v>219</v>
      </c>
      <c r="O12" s="65" t="s">
        <v>195</v>
      </c>
      <c r="P12" s="11" t="s">
        <v>160</v>
      </c>
      <c r="Q12" s="71" t="s">
        <v>141</v>
      </c>
      <c r="R12" s="13" t="s">
        <v>13</v>
      </c>
      <c r="S12" s="13" t="s">
        <v>14</v>
      </c>
      <c r="T12" s="13" t="s">
        <v>10</v>
      </c>
    </row>
    <row r="13" spans="1:20" ht="105" x14ac:dyDescent="0.25">
      <c r="A13" s="125"/>
      <c r="B13" s="132"/>
      <c r="C13" s="8" t="s">
        <v>17</v>
      </c>
      <c r="D13" s="13">
        <v>60</v>
      </c>
      <c r="E13" s="10">
        <v>22</v>
      </c>
      <c r="F13" s="10">
        <f>'[1]Inversiones de Junio'!C22</f>
        <v>0</v>
      </c>
      <c r="G13" s="10">
        <f t="shared" si="1"/>
        <v>22</v>
      </c>
      <c r="H13" s="98">
        <f t="shared" si="0"/>
        <v>0.36666666666666664</v>
      </c>
      <c r="I13" s="62" t="s">
        <v>459</v>
      </c>
      <c r="J13" s="113" t="s">
        <v>372</v>
      </c>
      <c r="K13" s="108" t="s">
        <v>357</v>
      </c>
      <c r="L13" s="85" t="s">
        <v>305</v>
      </c>
      <c r="M13" s="78" t="s">
        <v>277</v>
      </c>
      <c r="N13" s="75" t="s">
        <v>278</v>
      </c>
      <c r="O13" s="65" t="s">
        <v>198</v>
      </c>
      <c r="P13" s="11" t="s">
        <v>161</v>
      </c>
      <c r="Q13" s="24" t="s">
        <v>142</v>
      </c>
      <c r="R13" s="13" t="s">
        <v>13</v>
      </c>
      <c r="S13" s="13" t="s">
        <v>18</v>
      </c>
      <c r="T13" s="13" t="s">
        <v>10</v>
      </c>
    </row>
    <row r="14" spans="1:20" ht="75" x14ac:dyDescent="0.25">
      <c r="A14" s="125"/>
      <c r="B14" s="124" t="s">
        <v>54</v>
      </c>
      <c r="C14" s="16" t="s">
        <v>55</v>
      </c>
      <c r="D14" s="25">
        <v>20</v>
      </c>
      <c r="E14" s="10">
        <v>99</v>
      </c>
      <c r="F14" s="10">
        <f>'[1]Inversiones de Junio'!C23</f>
        <v>11</v>
      </c>
      <c r="G14" s="10">
        <f t="shared" si="1"/>
        <v>110</v>
      </c>
      <c r="H14" s="97">
        <f t="shared" si="0"/>
        <v>5.5</v>
      </c>
      <c r="I14" s="17" t="s">
        <v>460</v>
      </c>
      <c r="J14" s="113" t="s">
        <v>394</v>
      </c>
      <c r="K14" s="108" t="s">
        <v>358</v>
      </c>
      <c r="L14" s="85" t="s">
        <v>306</v>
      </c>
      <c r="M14" s="78" t="s">
        <v>279</v>
      </c>
      <c r="N14" s="75" t="s">
        <v>280</v>
      </c>
      <c r="O14" s="65" t="s">
        <v>197</v>
      </c>
      <c r="P14" s="11" t="s">
        <v>162</v>
      </c>
      <c r="Q14" s="71" t="s">
        <v>143</v>
      </c>
      <c r="R14" s="25" t="s">
        <v>13</v>
      </c>
      <c r="S14" s="13" t="s">
        <v>19</v>
      </c>
      <c r="T14" s="13" t="s">
        <v>10</v>
      </c>
    </row>
    <row r="15" spans="1:20" ht="105" x14ac:dyDescent="0.25">
      <c r="A15" s="125"/>
      <c r="B15" s="125"/>
      <c r="C15" s="19" t="s">
        <v>56</v>
      </c>
      <c r="D15" s="26">
        <v>60</v>
      </c>
      <c r="E15" s="10">
        <v>74</v>
      </c>
      <c r="F15" s="10">
        <f>'[1]Inversiones de Junio'!C24</f>
        <v>1</v>
      </c>
      <c r="G15" s="10">
        <f t="shared" si="1"/>
        <v>75</v>
      </c>
      <c r="H15" s="97">
        <f t="shared" si="0"/>
        <v>1.25</v>
      </c>
      <c r="I15" s="17" t="s">
        <v>461</v>
      </c>
      <c r="J15" s="113" t="s">
        <v>395</v>
      </c>
      <c r="K15" s="108" t="s">
        <v>359</v>
      </c>
      <c r="L15" s="85" t="s">
        <v>307</v>
      </c>
      <c r="M15" s="78" t="s">
        <v>281</v>
      </c>
      <c r="N15" s="75" t="s">
        <v>282</v>
      </c>
      <c r="O15" s="65" t="s">
        <v>199</v>
      </c>
      <c r="P15" s="11" t="s">
        <v>422</v>
      </c>
      <c r="Q15" s="19" t="s">
        <v>143</v>
      </c>
      <c r="R15" s="27" t="s">
        <v>13</v>
      </c>
      <c r="S15" s="13" t="s">
        <v>19</v>
      </c>
      <c r="T15" s="13" t="s">
        <v>10</v>
      </c>
    </row>
    <row r="16" spans="1:20" ht="90" x14ac:dyDescent="0.25">
      <c r="A16" s="125"/>
      <c r="B16" s="125"/>
      <c r="C16" s="16" t="s">
        <v>57</v>
      </c>
      <c r="D16" s="25">
        <v>35</v>
      </c>
      <c r="E16" s="10">
        <v>38</v>
      </c>
      <c r="F16" s="10">
        <f>'[1]Inversiones de Junio'!C25</f>
        <v>0</v>
      </c>
      <c r="G16" s="10">
        <f t="shared" si="1"/>
        <v>38</v>
      </c>
      <c r="H16" s="97">
        <f t="shared" si="0"/>
        <v>1.0857142857142856</v>
      </c>
      <c r="I16" s="17" t="s">
        <v>462</v>
      </c>
      <c r="J16" s="113" t="s">
        <v>373</v>
      </c>
      <c r="K16" s="108" t="s">
        <v>360</v>
      </c>
      <c r="L16" s="85" t="s">
        <v>396</v>
      </c>
      <c r="M16" s="78" t="s">
        <v>249</v>
      </c>
      <c r="N16" s="75" t="s">
        <v>283</v>
      </c>
      <c r="O16" s="65" t="s">
        <v>200</v>
      </c>
      <c r="P16" s="11" t="s">
        <v>163</v>
      </c>
      <c r="Q16" s="17" t="s">
        <v>144</v>
      </c>
      <c r="R16" s="13" t="s">
        <v>13</v>
      </c>
      <c r="S16" s="13" t="s">
        <v>19</v>
      </c>
      <c r="T16" s="13" t="s">
        <v>10</v>
      </c>
    </row>
    <row r="17" spans="1:20" ht="90" x14ac:dyDescent="0.25">
      <c r="A17" s="132"/>
      <c r="B17" s="125"/>
      <c r="C17" s="19" t="s">
        <v>58</v>
      </c>
      <c r="D17" s="26">
        <v>50</v>
      </c>
      <c r="E17" s="10">
        <v>51</v>
      </c>
      <c r="F17" s="112">
        <f>'[1]Inversiones de Junio'!C26</f>
        <v>0</v>
      </c>
      <c r="G17" s="10">
        <f t="shared" si="1"/>
        <v>51</v>
      </c>
      <c r="H17" s="97">
        <f t="shared" si="0"/>
        <v>1.02</v>
      </c>
      <c r="I17" s="17" t="s">
        <v>463</v>
      </c>
      <c r="J17" s="17" t="s">
        <v>374</v>
      </c>
      <c r="K17" s="17" t="s">
        <v>361</v>
      </c>
      <c r="L17" s="17" t="s">
        <v>308</v>
      </c>
      <c r="M17" s="78" t="s">
        <v>250</v>
      </c>
      <c r="N17" s="17" t="s">
        <v>220</v>
      </c>
      <c r="O17" s="17" t="s">
        <v>201</v>
      </c>
      <c r="P17" s="11" t="s">
        <v>423</v>
      </c>
      <c r="Q17" s="19" t="s">
        <v>143</v>
      </c>
      <c r="R17" s="13" t="s">
        <v>13</v>
      </c>
      <c r="S17" s="13" t="s">
        <v>19</v>
      </c>
      <c r="T17" s="13" t="s">
        <v>10</v>
      </c>
    </row>
    <row r="18" spans="1:20" ht="17.25" customHeight="1" x14ac:dyDescent="0.25">
      <c r="A18" s="122" t="s">
        <v>20</v>
      </c>
      <c r="B18" s="122"/>
      <c r="C18" s="122"/>
      <c r="D18" s="122"/>
      <c r="E18" s="122"/>
      <c r="F18" s="122"/>
      <c r="G18" s="122"/>
      <c r="H18" s="122"/>
      <c r="I18" s="122"/>
      <c r="J18" s="122"/>
      <c r="K18" s="122"/>
      <c r="L18" s="122"/>
      <c r="M18" s="122"/>
      <c r="N18" s="122"/>
      <c r="O18" s="122"/>
      <c r="P18" s="122"/>
      <c r="Q18" s="122"/>
      <c r="R18" s="122"/>
      <c r="S18" s="122"/>
      <c r="T18" s="122"/>
    </row>
    <row r="19" spans="1:20" ht="86.25" customHeight="1" x14ac:dyDescent="0.25">
      <c r="A19" s="124" t="s">
        <v>59</v>
      </c>
      <c r="B19" s="16" t="s">
        <v>60</v>
      </c>
      <c r="C19" s="16" t="s">
        <v>125</v>
      </c>
      <c r="D19" s="22">
        <v>0.02</v>
      </c>
      <c r="E19" s="61"/>
      <c r="F19" s="61"/>
      <c r="G19" s="61"/>
      <c r="H19" s="33" t="s">
        <v>153</v>
      </c>
      <c r="I19" s="118" t="s">
        <v>244</v>
      </c>
      <c r="J19" s="17" t="s">
        <v>244</v>
      </c>
      <c r="K19" s="17" t="s">
        <v>244</v>
      </c>
      <c r="L19" s="17" t="s">
        <v>244</v>
      </c>
      <c r="M19" s="79" t="s">
        <v>244</v>
      </c>
      <c r="N19" s="33"/>
      <c r="O19" s="17" t="s">
        <v>155</v>
      </c>
      <c r="P19" s="17"/>
      <c r="Q19" s="29"/>
      <c r="R19" s="25" t="s">
        <v>9</v>
      </c>
      <c r="S19" s="25" t="s">
        <v>64</v>
      </c>
      <c r="T19" s="25" t="s">
        <v>10</v>
      </c>
    </row>
    <row r="20" spans="1:20" ht="126" customHeight="1" x14ac:dyDescent="0.25">
      <c r="A20" s="125"/>
      <c r="B20" s="124" t="s">
        <v>61</v>
      </c>
      <c r="C20" s="16" t="s">
        <v>62</v>
      </c>
      <c r="D20" s="25">
        <v>5</v>
      </c>
      <c r="E20" s="32">
        <v>0</v>
      </c>
      <c r="F20" s="32"/>
      <c r="G20" s="32"/>
      <c r="H20" s="33" t="s">
        <v>153</v>
      </c>
      <c r="I20" s="17" t="s">
        <v>244</v>
      </c>
      <c r="J20" s="17" t="s">
        <v>244</v>
      </c>
      <c r="K20" s="17" t="s">
        <v>244</v>
      </c>
      <c r="L20" s="17" t="s">
        <v>244</v>
      </c>
      <c r="M20" s="17" t="s">
        <v>244</v>
      </c>
      <c r="N20" s="17"/>
      <c r="O20" s="17" t="s">
        <v>155</v>
      </c>
      <c r="P20" s="17" t="s">
        <v>145</v>
      </c>
      <c r="Q20" s="29"/>
      <c r="R20" s="25" t="s">
        <v>9</v>
      </c>
      <c r="S20" s="25" t="s">
        <v>64</v>
      </c>
      <c r="T20" s="25" t="s">
        <v>10</v>
      </c>
    </row>
    <row r="21" spans="1:20" ht="63.75" customHeight="1" x14ac:dyDescent="0.25">
      <c r="A21" s="125"/>
      <c r="B21" s="132"/>
      <c r="C21" s="19" t="s">
        <v>63</v>
      </c>
      <c r="D21" s="31">
        <v>2500000</v>
      </c>
      <c r="E21" s="32">
        <v>0</v>
      </c>
      <c r="F21" s="32"/>
      <c r="G21" s="32"/>
      <c r="H21" s="33" t="s">
        <v>153</v>
      </c>
      <c r="I21" s="17" t="s">
        <v>244</v>
      </c>
      <c r="J21" s="17" t="s">
        <v>244</v>
      </c>
      <c r="K21" s="17" t="s">
        <v>244</v>
      </c>
      <c r="L21" s="17" t="s">
        <v>244</v>
      </c>
      <c r="M21" s="17" t="s">
        <v>244</v>
      </c>
      <c r="N21" s="17"/>
      <c r="O21" s="17" t="s">
        <v>155</v>
      </c>
      <c r="P21" s="49"/>
      <c r="Q21" s="34"/>
      <c r="R21" s="27" t="s">
        <v>9</v>
      </c>
      <c r="S21" s="27" t="s">
        <v>64</v>
      </c>
      <c r="T21" s="27" t="s">
        <v>10</v>
      </c>
    </row>
    <row r="22" spans="1:20" ht="90" x14ac:dyDescent="0.25">
      <c r="A22" s="125"/>
      <c r="B22" s="124" t="s">
        <v>65</v>
      </c>
      <c r="C22" s="16" t="s">
        <v>66</v>
      </c>
      <c r="D22" s="25">
        <v>60</v>
      </c>
      <c r="E22" s="32">
        <v>2</v>
      </c>
      <c r="F22" s="32">
        <v>0</v>
      </c>
      <c r="G22" s="32">
        <f>E22+F22</f>
        <v>2</v>
      </c>
      <c r="H22" s="95">
        <f>G22/D22</f>
        <v>3.3333333333333333E-2</v>
      </c>
      <c r="I22" s="28" t="s">
        <v>464</v>
      </c>
      <c r="J22" s="28" t="s">
        <v>465</v>
      </c>
      <c r="K22" s="28" t="s">
        <v>350</v>
      </c>
      <c r="L22" s="28" t="s">
        <v>309</v>
      </c>
      <c r="M22" s="28" t="s">
        <v>284</v>
      </c>
      <c r="N22" s="28" t="s">
        <v>214</v>
      </c>
      <c r="O22" s="17" t="s">
        <v>186</v>
      </c>
      <c r="P22" s="17" t="s">
        <v>145</v>
      </c>
      <c r="Q22" s="17"/>
      <c r="R22" s="25" t="s">
        <v>13</v>
      </c>
      <c r="S22" s="25" t="s">
        <v>21</v>
      </c>
      <c r="T22" s="25" t="s">
        <v>10</v>
      </c>
    </row>
    <row r="23" spans="1:20" ht="82.5" customHeight="1" x14ac:dyDescent="0.25">
      <c r="A23" s="125"/>
      <c r="B23" s="132"/>
      <c r="C23" s="19" t="s">
        <v>67</v>
      </c>
      <c r="D23" s="26">
        <v>25</v>
      </c>
      <c r="E23" s="32">
        <v>0</v>
      </c>
      <c r="F23" s="32">
        <v>0</v>
      </c>
      <c r="G23" s="32">
        <f t="shared" ref="G23:G26" si="2">E23+F23</f>
        <v>0</v>
      </c>
      <c r="H23" s="101">
        <f t="shared" ref="H23:H26" si="3">G23/D23</f>
        <v>0</v>
      </c>
      <c r="I23" s="28" t="s">
        <v>397</v>
      </c>
      <c r="J23" s="28" t="s">
        <v>375</v>
      </c>
      <c r="K23" s="28" t="s">
        <v>350</v>
      </c>
      <c r="L23" s="28" t="s">
        <v>310</v>
      </c>
      <c r="M23" s="28" t="s">
        <v>251</v>
      </c>
      <c r="N23" s="28" t="s">
        <v>214</v>
      </c>
      <c r="O23" s="17" t="s">
        <v>145</v>
      </c>
      <c r="P23" s="17" t="s">
        <v>145</v>
      </c>
      <c r="Q23" s="20"/>
      <c r="R23" s="26" t="s">
        <v>34</v>
      </c>
      <c r="S23" s="25" t="s">
        <v>21</v>
      </c>
      <c r="T23" s="25" t="s">
        <v>10</v>
      </c>
    </row>
    <row r="24" spans="1:20" ht="135" x14ac:dyDescent="0.25">
      <c r="A24" s="125"/>
      <c r="B24" s="124" t="s">
        <v>68</v>
      </c>
      <c r="C24" s="16" t="s">
        <v>69</v>
      </c>
      <c r="D24" s="25">
        <v>215</v>
      </c>
      <c r="E24" s="32">
        <v>140</v>
      </c>
      <c r="F24" s="32">
        <v>22</v>
      </c>
      <c r="G24" s="32">
        <f t="shared" si="2"/>
        <v>162</v>
      </c>
      <c r="H24" s="96">
        <f t="shared" si="3"/>
        <v>0.75348837209302322</v>
      </c>
      <c r="I24" s="28" t="s">
        <v>466</v>
      </c>
      <c r="J24" s="53" t="s">
        <v>376</v>
      </c>
      <c r="K24" s="28" t="s">
        <v>351</v>
      </c>
      <c r="L24" s="28" t="s">
        <v>313</v>
      </c>
      <c r="M24" s="28" t="s">
        <v>285</v>
      </c>
      <c r="N24" s="28" t="s">
        <v>221</v>
      </c>
      <c r="O24" s="17" t="s">
        <v>187</v>
      </c>
      <c r="P24" s="17" t="s">
        <v>164</v>
      </c>
      <c r="Q24" s="17"/>
      <c r="R24" s="25" t="s">
        <v>13</v>
      </c>
      <c r="S24" s="25" t="s">
        <v>21</v>
      </c>
      <c r="T24" s="25" t="s">
        <v>10</v>
      </c>
    </row>
    <row r="25" spans="1:20" ht="105" x14ac:dyDescent="0.25">
      <c r="A25" s="125"/>
      <c r="B25" s="125"/>
      <c r="C25" s="16" t="s">
        <v>70</v>
      </c>
      <c r="D25" s="25">
        <v>60</v>
      </c>
      <c r="E25" s="32">
        <v>4</v>
      </c>
      <c r="F25" s="32">
        <v>0</v>
      </c>
      <c r="G25" s="32">
        <f t="shared" si="2"/>
        <v>4</v>
      </c>
      <c r="H25" s="95">
        <f t="shared" si="3"/>
        <v>6.6666666666666666E-2</v>
      </c>
      <c r="I25" s="28" t="s">
        <v>467</v>
      </c>
      <c r="J25" s="28" t="s">
        <v>375</v>
      </c>
      <c r="K25" s="28" t="s">
        <v>350</v>
      </c>
      <c r="L25" s="28" t="s">
        <v>311</v>
      </c>
      <c r="M25" s="28" t="s">
        <v>252</v>
      </c>
      <c r="N25" s="28" t="s">
        <v>222</v>
      </c>
      <c r="O25" s="17" t="s">
        <v>155</v>
      </c>
      <c r="P25" s="17" t="s">
        <v>146</v>
      </c>
      <c r="Q25" s="17"/>
      <c r="R25" s="26" t="s">
        <v>34</v>
      </c>
      <c r="S25" s="25" t="s">
        <v>21</v>
      </c>
      <c r="T25" s="25" t="s">
        <v>10</v>
      </c>
    </row>
    <row r="26" spans="1:20" ht="120" x14ac:dyDescent="0.25">
      <c r="A26" s="132"/>
      <c r="B26" s="132"/>
      <c r="C26" s="19" t="s">
        <v>71</v>
      </c>
      <c r="D26" s="26">
        <v>100</v>
      </c>
      <c r="E26" s="32">
        <v>9</v>
      </c>
      <c r="F26" s="32">
        <v>0</v>
      </c>
      <c r="G26" s="32">
        <f t="shared" si="2"/>
        <v>9</v>
      </c>
      <c r="H26" s="95">
        <f t="shared" si="3"/>
        <v>0.09</v>
      </c>
      <c r="I26" s="28" t="s">
        <v>468</v>
      </c>
      <c r="J26" s="28" t="s">
        <v>375</v>
      </c>
      <c r="K26" s="28" t="s">
        <v>350</v>
      </c>
      <c r="L26" s="86" t="s">
        <v>312</v>
      </c>
      <c r="M26" s="28" t="s">
        <v>256</v>
      </c>
      <c r="N26" s="72" t="s">
        <v>253</v>
      </c>
      <c r="O26" s="56" t="s">
        <v>254</v>
      </c>
      <c r="P26" s="49" t="s">
        <v>255</v>
      </c>
      <c r="Q26" s="20"/>
      <c r="R26" s="25" t="s">
        <v>13</v>
      </c>
      <c r="S26" s="25" t="s">
        <v>21</v>
      </c>
      <c r="T26" s="25" t="s">
        <v>10</v>
      </c>
    </row>
    <row r="27" spans="1:20" ht="15.75" customHeight="1" x14ac:dyDescent="0.25">
      <c r="A27" s="129" t="s">
        <v>20</v>
      </c>
      <c r="B27" s="130"/>
      <c r="C27" s="130"/>
      <c r="D27" s="130"/>
      <c r="E27" s="130"/>
      <c r="F27" s="130"/>
      <c r="G27" s="130"/>
      <c r="H27" s="130"/>
      <c r="I27" s="130"/>
      <c r="J27" s="130"/>
      <c r="K27" s="130"/>
      <c r="L27" s="130"/>
      <c r="M27" s="130"/>
      <c r="N27" s="130"/>
      <c r="O27" s="130"/>
      <c r="P27" s="130"/>
      <c r="Q27" s="130"/>
      <c r="R27" s="130"/>
      <c r="S27" s="130"/>
      <c r="T27" s="131"/>
    </row>
    <row r="28" spans="1:20" ht="69.75" customHeight="1" x14ac:dyDescent="0.25">
      <c r="A28" s="124" t="s">
        <v>59</v>
      </c>
      <c r="B28" s="124" t="s">
        <v>72</v>
      </c>
      <c r="C28" s="16" t="s">
        <v>73</v>
      </c>
      <c r="D28" s="35">
        <v>5</v>
      </c>
      <c r="E28" s="36">
        <v>0</v>
      </c>
      <c r="F28" s="36">
        <v>0</v>
      </c>
      <c r="G28" s="104">
        <f>E28+F28</f>
        <v>0</v>
      </c>
      <c r="H28" s="100">
        <f>G28/D28</f>
        <v>0</v>
      </c>
      <c r="I28" s="28" t="s">
        <v>398</v>
      </c>
      <c r="J28" s="28" t="s">
        <v>375</v>
      </c>
      <c r="K28" s="28" t="s">
        <v>350</v>
      </c>
      <c r="L28" s="28" t="s">
        <v>424</v>
      </c>
      <c r="M28" s="28" t="s">
        <v>146</v>
      </c>
      <c r="N28" s="17" t="s">
        <v>223</v>
      </c>
      <c r="O28" s="17" t="s">
        <v>146</v>
      </c>
      <c r="P28" s="17" t="s">
        <v>146</v>
      </c>
      <c r="Q28" s="29" t="s">
        <v>147</v>
      </c>
      <c r="R28" s="25" t="s">
        <v>9</v>
      </c>
      <c r="S28" s="25" t="s">
        <v>21</v>
      </c>
      <c r="T28" s="25" t="s">
        <v>10</v>
      </c>
    </row>
    <row r="29" spans="1:20" ht="90" x14ac:dyDescent="0.25">
      <c r="A29" s="125"/>
      <c r="B29" s="132"/>
      <c r="C29" s="19" t="s">
        <v>74</v>
      </c>
      <c r="D29" s="37">
        <v>20</v>
      </c>
      <c r="E29" s="36">
        <v>20</v>
      </c>
      <c r="F29" s="36"/>
      <c r="G29" s="104">
        <f t="shared" ref="G29:G35" si="4">E29+F29</f>
        <v>20</v>
      </c>
      <c r="H29" s="59">
        <f t="shared" ref="H29:H35" si="5">G29/D29</f>
        <v>1</v>
      </c>
      <c r="I29" s="28" t="s">
        <v>469</v>
      </c>
      <c r="J29" s="28" t="s">
        <v>364</v>
      </c>
      <c r="K29" s="39" t="s">
        <v>400</v>
      </c>
      <c r="L29" s="28" t="s">
        <v>399</v>
      </c>
      <c r="M29" s="28" t="s">
        <v>258</v>
      </c>
      <c r="N29" s="17" t="s">
        <v>257</v>
      </c>
      <c r="O29" s="17" t="s">
        <v>146</v>
      </c>
      <c r="P29" s="17" t="s">
        <v>146</v>
      </c>
      <c r="Q29" s="29" t="s">
        <v>147</v>
      </c>
      <c r="R29" s="26" t="s">
        <v>34</v>
      </c>
      <c r="S29" s="26" t="s">
        <v>21</v>
      </c>
      <c r="T29" s="26"/>
    </row>
    <row r="30" spans="1:20" ht="111.75" customHeight="1" x14ac:dyDescent="0.25">
      <c r="A30" s="125"/>
      <c r="B30" s="124" t="s">
        <v>75</v>
      </c>
      <c r="C30" s="16" t="s">
        <v>22</v>
      </c>
      <c r="D30" s="35">
        <v>10</v>
      </c>
      <c r="E30" s="36">
        <v>0</v>
      </c>
      <c r="F30" s="36">
        <v>1</v>
      </c>
      <c r="G30" s="104">
        <f t="shared" si="4"/>
        <v>1</v>
      </c>
      <c r="H30" s="95">
        <f t="shared" si="5"/>
        <v>0.1</v>
      </c>
      <c r="I30" s="39" t="s">
        <v>425</v>
      </c>
      <c r="J30" s="28" t="s">
        <v>364</v>
      </c>
      <c r="K30" s="28" t="s">
        <v>426</v>
      </c>
      <c r="L30" s="28" t="s">
        <v>427</v>
      </c>
      <c r="M30" s="28" t="s">
        <v>286</v>
      </c>
      <c r="N30" s="17" t="s">
        <v>224</v>
      </c>
      <c r="O30" s="17" t="s">
        <v>155</v>
      </c>
      <c r="P30" s="28" t="s">
        <v>148</v>
      </c>
      <c r="Q30" s="17" t="s">
        <v>165</v>
      </c>
      <c r="R30" s="25" t="s">
        <v>13</v>
      </c>
      <c r="S30" s="25" t="s">
        <v>23</v>
      </c>
      <c r="T30" s="25" t="s">
        <v>10</v>
      </c>
    </row>
    <row r="31" spans="1:20" ht="113.25" customHeight="1" x14ac:dyDescent="0.25">
      <c r="A31" s="125"/>
      <c r="B31" s="125"/>
      <c r="C31" s="19" t="s">
        <v>76</v>
      </c>
      <c r="D31" s="37">
        <v>125</v>
      </c>
      <c r="E31" s="36">
        <v>0</v>
      </c>
      <c r="F31" s="36"/>
      <c r="G31" s="104">
        <f t="shared" si="4"/>
        <v>0</v>
      </c>
      <c r="H31" s="100">
        <f>G31/D31</f>
        <v>0</v>
      </c>
      <c r="I31" s="39" t="s">
        <v>412</v>
      </c>
      <c r="J31" s="28" t="s">
        <v>364</v>
      </c>
      <c r="K31" s="28" t="s">
        <v>428</v>
      </c>
      <c r="L31" s="28" t="s">
        <v>429</v>
      </c>
      <c r="M31" s="28" t="s">
        <v>286</v>
      </c>
      <c r="N31" s="17" t="s">
        <v>225</v>
      </c>
      <c r="O31" s="17" t="s">
        <v>188</v>
      </c>
      <c r="P31" s="28" t="s">
        <v>148</v>
      </c>
      <c r="Q31" s="17" t="s">
        <v>165</v>
      </c>
      <c r="R31" s="27" t="s">
        <v>13</v>
      </c>
      <c r="S31" s="27" t="s">
        <v>23</v>
      </c>
      <c r="T31" s="27" t="s">
        <v>10</v>
      </c>
    </row>
    <row r="32" spans="1:20" ht="116.25" customHeight="1" x14ac:dyDescent="0.25">
      <c r="A32" s="125"/>
      <c r="B32" s="125"/>
      <c r="C32" s="38" t="s">
        <v>77</v>
      </c>
      <c r="D32" s="35">
        <v>15</v>
      </c>
      <c r="E32" s="36">
        <v>0</v>
      </c>
      <c r="F32" s="36"/>
      <c r="G32" s="104">
        <f t="shared" si="4"/>
        <v>0</v>
      </c>
      <c r="H32" s="100">
        <f>G32/D32</f>
        <v>0</v>
      </c>
      <c r="I32" s="39" t="s">
        <v>413</v>
      </c>
      <c r="J32" s="28" t="s">
        <v>364</v>
      </c>
      <c r="K32" s="28" t="s">
        <v>430</v>
      </c>
      <c r="L32" s="28" t="s">
        <v>431</v>
      </c>
      <c r="M32" s="28" t="s">
        <v>286</v>
      </c>
      <c r="N32" s="17" t="s">
        <v>225</v>
      </c>
      <c r="O32" s="17" t="s">
        <v>189</v>
      </c>
      <c r="P32" s="28" t="s">
        <v>148</v>
      </c>
      <c r="Q32" s="17" t="s">
        <v>165</v>
      </c>
      <c r="R32" s="25" t="s">
        <v>9</v>
      </c>
      <c r="S32" s="25" t="s">
        <v>23</v>
      </c>
      <c r="T32" s="25" t="s">
        <v>10</v>
      </c>
    </row>
    <row r="33" spans="1:20" ht="69.75" customHeight="1" x14ac:dyDescent="0.25">
      <c r="A33" s="125"/>
      <c r="B33" s="132"/>
      <c r="C33" s="38" t="s">
        <v>71</v>
      </c>
      <c r="D33" s="35">
        <v>25</v>
      </c>
      <c r="E33" s="36">
        <v>0</v>
      </c>
      <c r="F33" s="36"/>
      <c r="G33" s="104">
        <f t="shared" si="4"/>
        <v>0</v>
      </c>
      <c r="H33" s="100">
        <f t="shared" si="5"/>
        <v>0</v>
      </c>
      <c r="I33" s="28" t="s">
        <v>414</v>
      </c>
      <c r="J33" s="28" t="s">
        <v>377</v>
      </c>
      <c r="K33" s="28" t="s">
        <v>432</v>
      </c>
      <c r="L33" s="28" t="s">
        <v>314</v>
      </c>
      <c r="M33" s="28" t="s">
        <v>261</v>
      </c>
      <c r="N33" s="17" t="s">
        <v>226</v>
      </c>
      <c r="O33" s="17" t="s">
        <v>190</v>
      </c>
      <c r="P33" s="39" t="s">
        <v>149</v>
      </c>
      <c r="Q33" s="17"/>
      <c r="R33" s="27" t="s">
        <v>13</v>
      </c>
      <c r="S33" s="27" t="s">
        <v>23</v>
      </c>
      <c r="T33" s="27" t="s">
        <v>10</v>
      </c>
    </row>
    <row r="34" spans="1:20" ht="315" customHeight="1" x14ac:dyDescent="0.25">
      <c r="A34" s="125"/>
      <c r="B34" s="8" t="s">
        <v>78</v>
      </c>
      <c r="C34" s="8" t="s">
        <v>25</v>
      </c>
      <c r="D34" s="13">
        <v>30</v>
      </c>
      <c r="E34" s="36">
        <v>1</v>
      </c>
      <c r="F34" s="36">
        <v>5</v>
      </c>
      <c r="G34" s="36">
        <f t="shared" si="4"/>
        <v>6</v>
      </c>
      <c r="H34" s="58">
        <f t="shared" si="5"/>
        <v>0.2</v>
      </c>
      <c r="I34" s="28" t="s">
        <v>401</v>
      </c>
      <c r="J34" s="28" t="s">
        <v>433</v>
      </c>
      <c r="K34" s="28" t="s">
        <v>432</v>
      </c>
      <c r="L34" s="28" t="s">
        <v>315</v>
      </c>
      <c r="M34" s="28" t="s">
        <v>259</v>
      </c>
      <c r="N34" s="17" t="s">
        <v>287</v>
      </c>
      <c r="O34" s="17" t="s">
        <v>202</v>
      </c>
      <c r="P34" s="41" t="s">
        <v>166</v>
      </c>
      <c r="Q34" s="54"/>
      <c r="R34" s="13" t="s">
        <v>13</v>
      </c>
      <c r="S34" s="13" t="s">
        <v>23</v>
      </c>
      <c r="T34" s="13" t="s">
        <v>10</v>
      </c>
    </row>
    <row r="35" spans="1:20" ht="133.5" customHeight="1" x14ac:dyDescent="0.25">
      <c r="A35" s="132"/>
      <c r="B35" s="16" t="s">
        <v>79</v>
      </c>
      <c r="C35" s="16" t="s">
        <v>24</v>
      </c>
      <c r="D35" s="25">
        <v>1</v>
      </c>
      <c r="E35" s="36">
        <v>0</v>
      </c>
      <c r="F35" s="36"/>
      <c r="G35" s="36">
        <f t="shared" si="4"/>
        <v>0</v>
      </c>
      <c r="H35" s="100">
        <f t="shared" si="5"/>
        <v>0</v>
      </c>
      <c r="I35" s="28" t="s">
        <v>415</v>
      </c>
      <c r="J35" s="28" t="s">
        <v>434</v>
      </c>
      <c r="K35" s="28" t="s">
        <v>432</v>
      </c>
      <c r="L35" s="28" t="s">
        <v>314</v>
      </c>
      <c r="M35" s="28" t="s">
        <v>260</v>
      </c>
      <c r="N35" s="17" t="s">
        <v>288</v>
      </c>
      <c r="O35" s="17" t="s">
        <v>203</v>
      </c>
      <c r="P35" s="41" t="s">
        <v>167</v>
      </c>
      <c r="Q35" s="17" t="s">
        <v>165</v>
      </c>
      <c r="R35" s="25" t="s">
        <v>9</v>
      </c>
      <c r="S35" s="25" t="s">
        <v>23</v>
      </c>
      <c r="T35" s="25" t="s">
        <v>10</v>
      </c>
    </row>
    <row r="36" spans="1:20" ht="18.75" customHeight="1" x14ac:dyDescent="0.25">
      <c r="A36" s="122" t="s">
        <v>26</v>
      </c>
      <c r="B36" s="122"/>
      <c r="C36" s="122"/>
      <c r="D36" s="122"/>
      <c r="E36" s="122"/>
      <c r="F36" s="122"/>
      <c r="G36" s="122"/>
      <c r="H36" s="122"/>
      <c r="I36" s="122"/>
      <c r="J36" s="122"/>
      <c r="K36" s="122"/>
      <c r="L36" s="122"/>
      <c r="M36" s="122"/>
      <c r="N36" s="122"/>
      <c r="O36" s="122"/>
      <c r="P36" s="122"/>
      <c r="Q36" s="122"/>
      <c r="R36" s="122"/>
      <c r="S36" s="122"/>
      <c r="T36" s="122"/>
    </row>
    <row r="37" spans="1:20" ht="83.25" customHeight="1" x14ac:dyDescent="0.25">
      <c r="A37" s="124" t="s">
        <v>80</v>
      </c>
      <c r="B37" s="11" t="s">
        <v>81</v>
      </c>
      <c r="C37" s="11" t="s">
        <v>82</v>
      </c>
      <c r="D37" s="13">
        <v>2</v>
      </c>
      <c r="E37" s="40">
        <v>0</v>
      </c>
      <c r="F37" s="40">
        <v>0</v>
      </c>
      <c r="G37" s="40">
        <f>E37+F37</f>
        <v>0</v>
      </c>
      <c r="H37" s="5" t="s">
        <v>153</v>
      </c>
      <c r="I37" s="17" t="s">
        <v>244</v>
      </c>
      <c r="J37" s="17" t="s">
        <v>244</v>
      </c>
      <c r="K37" s="17" t="s">
        <v>244</v>
      </c>
      <c r="L37" s="17" t="s">
        <v>244</v>
      </c>
      <c r="M37" s="17" t="s">
        <v>244</v>
      </c>
      <c r="N37" s="76" t="s">
        <v>153</v>
      </c>
      <c r="O37" s="55"/>
      <c r="P37" s="8"/>
      <c r="Q37" s="54" t="s">
        <v>177</v>
      </c>
      <c r="R37" s="13" t="s">
        <v>9</v>
      </c>
      <c r="S37" s="42" t="s">
        <v>27</v>
      </c>
      <c r="T37" s="13" t="s">
        <v>10</v>
      </c>
    </row>
    <row r="38" spans="1:20" ht="262.5" customHeight="1" x14ac:dyDescent="0.25">
      <c r="A38" s="125"/>
      <c r="B38" s="124" t="s">
        <v>84</v>
      </c>
      <c r="C38" s="16" t="s">
        <v>168</v>
      </c>
      <c r="D38" s="35">
        <v>2</v>
      </c>
      <c r="E38" s="40">
        <v>1</v>
      </c>
      <c r="F38" s="40"/>
      <c r="G38" s="40">
        <f t="shared" ref="G38:G42" si="6">E38+F38</f>
        <v>1</v>
      </c>
      <c r="H38" s="66">
        <f>G38/D38</f>
        <v>0.5</v>
      </c>
      <c r="I38" s="28" t="s">
        <v>435</v>
      </c>
      <c r="J38" s="28" t="s">
        <v>436</v>
      </c>
      <c r="K38" s="28" t="s">
        <v>437</v>
      </c>
      <c r="L38" s="28" t="s">
        <v>438</v>
      </c>
      <c r="M38" s="28" t="s">
        <v>289</v>
      </c>
      <c r="N38" s="76" t="s">
        <v>290</v>
      </c>
      <c r="O38" s="55" t="s">
        <v>204</v>
      </c>
      <c r="P38" s="28" t="s">
        <v>169</v>
      </c>
      <c r="Q38" s="55" t="s">
        <v>205</v>
      </c>
      <c r="R38" s="25" t="s">
        <v>9</v>
      </c>
      <c r="S38" s="35" t="s">
        <v>27</v>
      </c>
      <c r="T38" s="25" t="s">
        <v>10</v>
      </c>
    </row>
    <row r="39" spans="1:20" ht="90" x14ac:dyDescent="0.25">
      <c r="A39" s="125"/>
      <c r="B39" s="132"/>
      <c r="C39" s="16" t="s">
        <v>83</v>
      </c>
      <c r="D39" s="35">
        <v>2</v>
      </c>
      <c r="E39" s="40">
        <v>0.1</v>
      </c>
      <c r="F39" s="40">
        <v>0.3</v>
      </c>
      <c r="G39" s="40">
        <f t="shared" si="6"/>
        <v>0.4</v>
      </c>
      <c r="H39" s="57">
        <f t="shared" ref="H39:H42" si="7">G39/D39</f>
        <v>0.2</v>
      </c>
      <c r="I39" s="28" t="s">
        <v>470</v>
      </c>
      <c r="J39" s="28" t="s">
        <v>378</v>
      </c>
      <c r="K39" s="28" t="s">
        <v>337</v>
      </c>
      <c r="L39" s="28" t="s">
        <v>316</v>
      </c>
      <c r="M39" s="28" t="s">
        <v>262</v>
      </c>
      <c r="N39" s="38" t="s">
        <v>236</v>
      </c>
      <c r="O39" s="55"/>
      <c r="P39" s="38"/>
      <c r="Q39" s="17" t="s">
        <v>206</v>
      </c>
      <c r="R39" s="25" t="s">
        <v>29</v>
      </c>
      <c r="S39" s="35" t="s">
        <v>90</v>
      </c>
      <c r="T39" s="25" t="s">
        <v>10</v>
      </c>
    </row>
    <row r="40" spans="1:20" ht="105" customHeight="1" x14ac:dyDescent="0.25">
      <c r="A40" s="125"/>
      <c r="B40" s="124" t="s">
        <v>85</v>
      </c>
      <c r="C40" s="16" t="s">
        <v>86</v>
      </c>
      <c r="D40" s="35">
        <v>2</v>
      </c>
      <c r="E40" s="40">
        <v>0</v>
      </c>
      <c r="F40" s="40">
        <v>0</v>
      </c>
      <c r="G40" s="105">
        <f t="shared" si="6"/>
        <v>0</v>
      </c>
      <c r="H40" s="102" t="s">
        <v>153</v>
      </c>
      <c r="I40" s="28" t="s">
        <v>402</v>
      </c>
      <c r="J40" s="28" t="s">
        <v>379</v>
      </c>
      <c r="K40" s="28" t="s">
        <v>338</v>
      </c>
      <c r="L40" s="28" t="s">
        <v>329</v>
      </c>
      <c r="M40" s="103" t="s">
        <v>245</v>
      </c>
      <c r="N40" s="76" t="s">
        <v>237</v>
      </c>
      <c r="O40" s="55"/>
      <c r="P40" s="38"/>
      <c r="Q40" s="55" t="s">
        <v>178</v>
      </c>
      <c r="R40" s="25" t="s">
        <v>29</v>
      </c>
      <c r="S40" s="35" t="s">
        <v>28</v>
      </c>
      <c r="T40" s="25" t="s">
        <v>10</v>
      </c>
    </row>
    <row r="41" spans="1:20" ht="156" customHeight="1" x14ac:dyDescent="0.25">
      <c r="A41" s="125"/>
      <c r="B41" s="132"/>
      <c r="C41" s="16" t="s">
        <v>87</v>
      </c>
      <c r="D41" s="35">
        <v>2</v>
      </c>
      <c r="E41" s="40">
        <v>0</v>
      </c>
      <c r="F41" s="40">
        <v>1</v>
      </c>
      <c r="G41" s="105">
        <f t="shared" si="6"/>
        <v>1</v>
      </c>
      <c r="H41" s="66">
        <f>G41/D41</f>
        <v>0.5</v>
      </c>
      <c r="I41" s="28" t="s">
        <v>417</v>
      </c>
      <c r="J41" s="28" t="s">
        <v>380</v>
      </c>
      <c r="K41" s="28" t="s">
        <v>339</v>
      </c>
      <c r="L41" s="28" t="s">
        <v>439</v>
      </c>
      <c r="M41" s="28" t="s">
        <v>245</v>
      </c>
      <c r="N41" s="76" t="s">
        <v>237</v>
      </c>
      <c r="O41" s="55"/>
      <c r="P41" s="43"/>
      <c r="Q41" s="55" t="s">
        <v>179</v>
      </c>
      <c r="R41" s="25" t="s">
        <v>29</v>
      </c>
      <c r="S41" s="35" t="s">
        <v>28</v>
      </c>
      <c r="T41" s="25" t="s">
        <v>10</v>
      </c>
    </row>
    <row r="42" spans="1:20" ht="246.75" customHeight="1" x14ac:dyDescent="0.25">
      <c r="A42" s="132"/>
      <c r="B42" s="16" t="s">
        <v>88</v>
      </c>
      <c r="C42" s="16" t="s">
        <v>89</v>
      </c>
      <c r="D42" s="35">
        <v>2</v>
      </c>
      <c r="E42" s="40">
        <v>6</v>
      </c>
      <c r="F42" s="36"/>
      <c r="G42" s="105">
        <f t="shared" si="6"/>
        <v>6</v>
      </c>
      <c r="H42" s="60">
        <f t="shared" si="7"/>
        <v>3</v>
      </c>
      <c r="I42" s="28" t="s">
        <v>440</v>
      </c>
      <c r="J42" s="28" t="s">
        <v>381</v>
      </c>
      <c r="K42" s="28" t="s">
        <v>441</v>
      </c>
      <c r="L42" s="28" t="s">
        <v>442</v>
      </c>
      <c r="M42" s="28" t="s">
        <v>297</v>
      </c>
      <c r="N42" s="76" t="s">
        <v>238</v>
      </c>
      <c r="O42" s="55" t="s">
        <v>176</v>
      </c>
      <c r="P42" s="43" t="s">
        <v>170</v>
      </c>
      <c r="Q42" s="55"/>
      <c r="R42" s="25" t="s">
        <v>29</v>
      </c>
      <c r="S42" s="35" t="s">
        <v>28</v>
      </c>
      <c r="T42" s="25" t="s">
        <v>10</v>
      </c>
    </row>
    <row r="43" spans="1:20" x14ac:dyDescent="0.25">
      <c r="A43" s="129" t="s">
        <v>30</v>
      </c>
      <c r="B43" s="130"/>
      <c r="C43" s="130"/>
      <c r="D43" s="130"/>
      <c r="E43" s="130"/>
      <c r="F43" s="130"/>
      <c r="G43" s="130"/>
      <c r="H43" s="130"/>
      <c r="I43" s="130"/>
      <c r="J43" s="130"/>
      <c r="K43" s="130"/>
      <c r="L43" s="130"/>
      <c r="M43" s="130"/>
      <c r="N43" s="130"/>
      <c r="O43" s="130"/>
      <c r="P43" s="130"/>
      <c r="Q43" s="130"/>
      <c r="R43" s="130"/>
      <c r="S43" s="130"/>
      <c r="T43" s="131"/>
    </row>
    <row r="44" spans="1:20" ht="63.75" customHeight="1" x14ac:dyDescent="0.25">
      <c r="A44" s="133" t="s">
        <v>48</v>
      </c>
      <c r="B44" s="133" t="s">
        <v>91</v>
      </c>
      <c r="C44" s="16" t="s">
        <v>31</v>
      </c>
      <c r="D44" s="25">
        <v>1</v>
      </c>
      <c r="E44" s="30">
        <v>0</v>
      </c>
      <c r="F44" s="30">
        <v>0</v>
      </c>
      <c r="G44" s="104">
        <f>E44+F44</f>
        <v>0</v>
      </c>
      <c r="H44" s="102" t="s">
        <v>153</v>
      </c>
      <c r="I44" s="28" t="s">
        <v>126</v>
      </c>
      <c r="J44" s="28" t="s">
        <v>126</v>
      </c>
      <c r="K44" s="28" t="s">
        <v>126</v>
      </c>
      <c r="L44" s="28" t="s">
        <v>126</v>
      </c>
      <c r="M44" s="28" t="s">
        <v>126</v>
      </c>
      <c r="N44" s="76" t="s">
        <v>126</v>
      </c>
      <c r="O44" s="55" t="s">
        <v>126</v>
      </c>
      <c r="P44" s="44" t="s">
        <v>126</v>
      </c>
      <c r="Q44" s="23"/>
      <c r="R44" s="25" t="s">
        <v>9</v>
      </c>
      <c r="S44" s="25" t="s">
        <v>32</v>
      </c>
      <c r="T44" s="25" t="s">
        <v>10</v>
      </c>
    </row>
    <row r="45" spans="1:20" ht="165" x14ac:dyDescent="0.25">
      <c r="A45" s="133"/>
      <c r="B45" s="133"/>
      <c r="C45" s="16" t="s">
        <v>92</v>
      </c>
      <c r="D45" s="25">
        <v>12</v>
      </c>
      <c r="E45" s="30">
        <v>5</v>
      </c>
      <c r="F45" s="30">
        <v>1</v>
      </c>
      <c r="G45" s="30">
        <f t="shared" ref="G45:G56" si="8">E45+F45</f>
        <v>6</v>
      </c>
      <c r="H45" s="90">
        <f t="shared" ref="H45:H56" si="9">G45/D45</f>
        <v>0.5</v>
      </c>
      <c r="I45" s="28" t="s">
        <v>471</v>
      </c>
      <c r="J45" s="28" t="s">
        <v>382</v>
      </c>
      <c r="K45" s="28" t="s">
        <v>340</v>
      </c>
      <c r="L45" s="28" t="s">
        <v>317</v>
      </c>
      <c r="M45" s="28" t="s">
        <v>294</v>
      </c>
      <c r="N45" s="76" t="s">
        <v>227</v>
      </c>
      <c r="O45" s="55" t="s">
        <v>180</v>
      </c>
      <c r="P45" s="44" t="s">
        <v>127</v>
      </c>
      <c r="Q45" s="23"/>
      <c r="R45" s="25" t="s">
        <v>33</v>
      </c>
      <c r="S45" s="25" t="s">
        <v>32</v>
      </c>
      <c r="T45" s="25" t="s">
        <v>10</v>
      </c>
    </row>
    <row r="46" spans="1:20" ht="290.25" customHeight="1" x14ac:dyDescent="0.25">
      <c r="A46" s="133"/>
      <c r="B46" s="133"/>
      <c r="C46" s="16" t="s">
        <v>93</v>
      </c>
      <c r="D46" s="25">
        <v>7</v>
      </c>
      <c r="E46" s="30">
        <v>5</v>
      </c>
      <c r="F46" s="30">
        <v>1</v>
      </c>
      <c r="G46" s="30">
        <f t="shared" si="8"/>
        <v>6</v>
      </c>
      <c r="H46" s="90">
        <f t="shared" si="9"/>
        <v>0.8571428571428571</v>
      </c>
      <c r="I46" s="28" t="s">
        <v>403</v>
      </c>
      <c r="J46" s="28" t="s">
        <v>383</v>
      </c>
      <c r="K46" s="28" t="s">
        <v>341</v>
      </c>
      <c r="L46" s="28" t="s">
        <v>318</v>
      </c>
      <c r="M46" s="28" t="s">
        <v>295</v>
      </c>
      <c r="N46" s="76" t="s">
        <v>228</v>
      </c>
      <c r="O46" s="55" t="s">
        <v>181</v>
      </c>
      <c r="P46" s="44" t="s">
        <v>128</v>
      </c>
      <c r="Q46" s="23"/>
      <c r="R46" s="25" t="s">
        <v>33</v>
      </c>
      <c r="S46" s="25" t="s">
        <v>32</v>
      </c>
      <c r="T46" s="25" t="s">
        <v>10</v>
      </c>
    </row>
    <row r="47" spans="1:20" ht="147" customHeight="1" x14ac:dyDescent="0.25">
      <c r="A47" s="133"/>
      <c r="B47" s="133"/>
      <c r="C47" s="16" t="s">
        <v>35</v>
      </c>
      <c r="D47" s="25">
        <v>400</v>
      </c>
      <c r="E47" s="30">
        <v>177</v>
      </c>
      <c r="F47" s="36">
        <v>16</v>
      </c>
      <c r="G47" s="30">
        <f t="shared" si="8"/>
        <v>193</v>
      </c>
      <c r="H47" s="58">
        <f t="shared" si="9"/>
        <v>0.48249999999999998</v>
      </c>
      <c r="I47" s="28" t="s">
        <v>405</v>
      </c>
      <c r="J47" s="28" t="s">
        <v>404</v>
      </c>
      <c r="K47" s="28" t="s">
        <v>342</v>
      </c>
      <c r="L47" s="28" t="s">
        <v>319</v>
      </c>
      <c r="M47" s="28" t="s">
        <v>263</v>
      </c>
      <c r="N47" s="76" t="s">
        <v>229</v>
      </c>
      <c r="O47" s="55" t="s">
        <v>182</v>
      </c>
      <c r="P47" s="44" t="s">
        <v>129</v>
      </c>
      <c r="Q47" s="23"/>
      <c r="R47" s="25" t="s">
        <v>33</v>
      </c>
      <c r="S47" s="25" t="s">
        <v>32</v>
      </c>
      <c r="T47" s="25" t="s">
        <v>10</v>
      </c>
    </row>
    <row r="48" spans="1:20" ht="169.5" customHeight="1" x14ac:dyDescent="0.25">
      <c r="A48" s="133"/>
      <c r="B48" s="133" t="s">
        <v>94</v>
      </c>
      <c r="C48" s="8" t="s">
        <v>95</v>
      </c>
      <c r="D48" s="13">
        <v>4</v>
      </c>
      <c r="E48" s="30">
        <v>1</v>
      </c>
      <c r="F48" s="30">
        <v>1</v>
      </c>
      <c r="G48" s="30">
        <f t="shared" si="8"/>
        <v>2</v>
      </c>
      <c r="H48" s="90">
        <f t="shared" si="9"/>
        <v>0.5</v>
      </c>
      <c r="I48" s="28" t="s">
        <v>406</v>
      </c>
      <c r="J48" s="28" t="s">
        <v>384</v>
      </c>
      <c r="K48" s="28" t="s">
        <v>320</v>
      </c>
      <c r="L48" s="28" t="s">
        <v>320</v>
      </c>
      <c r="M48" s="28" t="s">
        <v>264</v>
      </c>
      <c r="N48" s="8" t="s">
        <v>230</v>
      </c>
      <c r="O48" s="8" t="s">
        <v>130</v>
      </c>
      <c r="P48" s="8" t="s">
        <v>130</v>
      </c>
      <c r="Q48" s="45"/>
      <c r="R48" s="13" t="s">
        <v>13</v>
      </c>
      <c r="S48" s="13" t="s">
        <v>32</v>
      </c>
      <c r="T48" s="13" t="s">
        <v>10</v>
      </c>
    </row>
    <row r="49" spans="1:20" ht="178.5" customHeight="1" x14ac:dyDescent="0.25">
      <c r="A49" s="133"/>
      <c r="B49" s="133"/>
      <c r="C49" s="8" t="s">
        <v>96</v>
      </c>
      <c r="D49" s="13">
        <v>4</v>
      </c>
      <c r="E49" s="30">
        <v>1</v>
      </c>
      <c r="F49" s="30">
        <v>1</v>
      </c>
      <c r="G49" s="30">
        <f t="shared" si="8"/>
        <v>2</v>
      </c>
      <c r="H49" s="90">
        <f t="shared" si="9"/>
        <v>0.5</v>
      </c>
      <c r="I49" s="28" t="s">
        <v>407</v>
      </c>
      <c r="J49" s="28" t="s">
        <v>385</v>
      </c>
      <c r="K49" s="28" t="s">
        <v>320</v>
      </c>
      <c r="L49" s="28" t="s">
        <v>320</v>
      </c>
      <c r="M49" s="28" t="s">
        <v>265</v>
      </c>
      <c r="N49" s="8" t="s">
        <v>231</v>
      </c>
      <c r="O49" s="8" t="s">
        <v>130</v>
      </c>
      <c r="P49" s="8" t="s">
        <v>130</v>
      </c>
      <c r="Q49" s="45"/>
      <c r="R49" s="13" t="s">
        <v>13</v>
      </c>
      <c r="S49" s="13" t="s">
        <v>32</v>
      </c>
      <c r="T49" s="13" t="s">
        <v>10</v>
      </c>
    </row>
    <row r="50" spans="1:20" ht="171.75" customHeight="1" x14ac:dyDescent="0.25">
      <c r="A50" s="133"/>
      <c r="B50" s="133"/>
      <c r="C50" s="8" t="s">
        <v>97</v>
      </c>
      <c r="D50" s="13">
        <v>12</v>
      </c>
      <c r="E50" s="30">
        <v>10</v>
      </c>
      <c r="F50" s="30">
        <v>0</v>
      </c>
      <c r="G50" s="30">
        <f t="shared" si="8"/>
        <v>10</v>
      </c>
      <c r="H50" s="90">
        <f t="shared" si="9"/>
        <v>0.83333333333333337</v>
      </c>
      <c r="I50" s="28" t="s">
        <v>409</v>
      </c>
      <c r="J50" s="28"/>
      <c r="K50" s="28" t="s">
        <v>343</v>
      </c>
      <c r="L50" s="28" t="s">
        <v>408</v>
      </c>
      <c r="M50" s="28" t="s">
        <v>266</v>
      </c>
      <c r="N50" s="8" t="s">
        <v>232</v>
      </c>
      <c r="O50" s="8" t="s">
        <v>183</v>
      </c>
      <c r="P50" s="8" t="s">
        <v>131</v>
      </c>
      <c r="Q50" s="45"/>
      <c r="R50" s="25" t="s">
        <v>33</v>
      </c>
      <c r="S50" s="25" t="s">
        <v>32</v>
      </c>
      <c r="T50" s="25" t="s">
        <v>10</v>
      </c>
    </row>
    <row r="51" spans="1:20" ht="88.5" customHeight="1" x14ac:dyDescent="0.25">
      <c r="A51" s="133"/>
      <c r="B51" s="133"/>
      <c r="C51" s="16" t="s">
        <v>98</v>
      </c>
      <c r="D51" s="25">
        <v>1</v>
      </c>
      <c r="E51" s="30">
        <v>1</v>
      </c>
      <c r="F51" s="30"/>
      <c r="G51" s="30">
        <f t="shared" si="8"/>
        <v>1</v>
      </c>
      <c r="H51" s="59">
        <f t="shared" si="9"/>
        <v>1</v>
      </c>
      <c r="I51" s="117" t="s">
        <v>411</v>
      </c>
      <c r="J51" s="28"/>
      <c r="K51" s="28" t="s">
        <v>344</v>
      </c>
      <c r="L51" s="28" t="s">
        <v>321</v>
      </c>
      <c r="M51" s="83" t="s">
        <v>296</v>
      </c>
      <c r="N51" s="76" t="s">
        <v>132</v>
      </c>
      <c r="O51" s="55" t="s">
        <v>132</v>
      </c>
      <c r="P51" s="44" t="s">
        <v>132</v>
      </c>
      <c r="Q51" s="23"/>
      <c r="R51" s="25" t="s">
        <v>29</v>
      </c>
      <c r="S51" s="25" t="s">
        <v>32</v>
      </c>
      <c r="T51" s="25" t="s">
        <v>10</v>
      </c>
    </row>
    <row r="52" spans="1:20" ht="82.5" customHeight="1" x14ac:dyDescent="0.25">
      <c r="A52" s="124" t="s">
        <v>59</v>
      </c>
      <c r="B52" s="16" t="s">
        <v>99</v>
      </c>
      <c r="C52" s="16" t="s">
        <v>36</v>
      </c>
      <c r="D52" s="35">
        <v>1</v>
      </c>
      <c r="E52" s="30">
        <v>0</v>
      </c>
      <c r="F52" s="30">
        <v>0</v>
      </c>
      <c r="G52" s="30">
        <f t="shared" si="8"/>
        <v>0</v>
      </c>
      <c r="H52" s="102" t="s">
        <v>153</v>
      </c>
      <c r="I52" s="38" t="s">
        <v>126</v>
      </c>
      <c r="J52" s="28"/>
      <c r="K52" s="38" t="s">
        <v>126</v>
      </c>
      <c r="L52" s="38" t="s">
        <v>126</v>
      </c>
      <c r="M52" s="38" t="s">
        <v>126</v>
      </c>
      <c r="N52" s="38" t="s">
        <v>126</v>
      </c>
      <c r="O52" s="38" t="s">
        <v>126</v>
      </c>
      <c r="P52" s="38" t="s">
        <v>126</v>
      </c>
      <c r="Q52" s="23"/>
      <c r="R52" s="25" t="s">
        <v>29</v>
      </c>
      <c r="S52" s="25" t="s">
        <v>32</v>
      </c>
      <c r="T52" s="25" t="s">
        <v>10</v>
      </c>
    </row>
    <row r="53" spans="1:20" ht="153" customHeight="1" x14ac:dyDescent="0.25">
      <c r="A53" s="125"/>
      <c r="B53" s="133" t="s">
        <v>100</v>
      </c>
      <c r="C53" s="16" t="s">
        <v>101</v>
      </c>
      <c r="D53" s="46">
        <v>1</v>
      </c>
      <c r="E53" s="30">
        <v>1</v>
      </c>
      <c r="F53" s="30"/>
      <c r="G53" s="30">
        <f t="shared" si="8"/>
        <v>1</v>
      </c>
      <c r="H53" s="59">
        <f t="shared" si="9"/>
        <v>1</v>
      </c>
      <c r="I53" s="28" t="s">
        <v>410</v>
      </c>
      <c r="J53" s="28"/>
      <c r="K53" s="28" t="s">
        <v>322</v>
      </c>
      <c r="L53" s="28" t="s">
        <v>322</v>
      </c>
      <c r="M53" s="28" t="s">
        <v>267</v>
      </c>
      <c r="N53" s="64"/>
      <c r="O53" s="64"/>
      <c r="P53" s="38" t="s">
        <v>133</v>
      </c>
      <c r="Q53" s="23"/>
      <c r="R53" s="25" t="s">
        <v>29</v>
      </c>
      <c r="S53" s="25" t="s">
        <v>32</v>
      </c>
      <c r="T53" s="25" t="s">
        <v>10</v>
      </c>
    </row>
    <row r="54" spans="1:20" ht="90" x14ac:dyDescent="0.25">
      <c r="A54" s="125"/>
      <c r="B54" s="133"/>
      <c r="C54" s="16" t="s">
        <v>102</v>
      </c>
      <c r="D54" s="46">
        <v>12</v>
      </c>
      <c r="E54" s="30">
        <v>5</v>
      </c>
      <c r="F54" s="30">
        <v>1</v>
      </c>
      <c r="G54" s="30">
        <f t="shared" si="8"/>
        <v>6</v>
      </c>
      <c r="H54" s="90">
        <f t="shared" si="9"/>
        <v>0.5</v>
      </c>
      <c r="I54" s="28" t="s">
        <v>472</v>
      </c>
      <c r="J54" s="28" t="s">
        <v>386</v>
      </c>
      <c r="K54" s="28" t="s">
        <v>345</v>
      </c>
      <c r="L54" s="28" t="s">
        <v>323</v>
      </c>
      <c r="M54" s="28" t="s">
        <v>268</v>
      </c>
      <c r="N54" s="38" t="s">
        <v>233</v>
      </c>
      <c r="O54" s="38" t="s">
        <v>184</v>
      </c>
      <c r="P54" s="38" t="s">
        <v>134</v>
      </c>
      <c r="Q54" s="16"/>
      <c r="R54" s="25" t="s">
        <v>37</v>
      </c>
      <c r="S54" s="25" t="s">
        <v>32</v>
      </c>
      <c r="T54" s="25" t="s">
        <v>10</v>
      </c>
    </row>
    <row r="55" spans="1:20" ht="282" customHeight="1" x14ac:dyDescent="0.25">
      <c r="A55" s="125"/>
      <c r="B55" s="133"/>
      <c r="C55" s="16" t="s">
        <v>103</v>
      </c>
      <c r="D55" s="46">
        <v>12</v>
      </c>
      <c r="E55" s="30">
        <v>5</v>
      </c>
      <c r="F55" s="30">
        <v>1</v>
      </c>
      <c r="G55" s="30">
        <f t="shared" si="8"/>
        <v>6</v>
      </c>
      <c r="H55" s="90">
        <f t="shared" si="9"/>
        <v>0.5</v>
      </c>
      <c r="I55" s="28" t="s">
        <v>443</v>
      </c>
      <c r="J55" s="28" t="s">
        <v>387</v>
      </c>
      <c r="K55" s="28" t="s">
        <v>346</v>
      </c>
      <c r="L55" s="28" t="s">
        <v>324</v>
      </c>
      <c r="M55" s="28" t="s">
        <v>444</v>
      </c>
      <c r="N55" s="76" t="s">
        <v>234</v>
      </c>
      <c r="O55" s="55" t="s">
        <v>185</v>
      </c>
      <c r="P55" s="38" t="s">
        <v>135</v>
      </c>
      <c r="Q55" s="23"/>
      <c r="R55" s="25" t="s">
        <v>37</v>
      </c>
      <c r="S55" s="25" t="s">
        <v>32</v>
      </c>
      <c r="T55" s="25" t="s">
        <v>10</v>
      </c>
    </row>
    <row r="56" spans="1:20" ht="94.5" customHeight="1" x14ac:dyDescent="0.25">
      <c r="A56" s="132"/>
      <c r="B56" s="16" t="s">
        <v>104</v>
      </c>
      <c r="C56" s="19" t="s">
        <v>105</v>
      </c>
      <c r="D56" s="46">
        <v>1</v>
      </c>
      <c r="E56" s="30">
        <v>1</v>
      </c>
      <c r="F56" s="30"/>
      <c r="G56" s="30">
        <f t="shared" si="8"/>
        <v>1</v>
      </c>
      <c r="H56" s="59">
        <f t="shared" si="9"/>
        <v>1</v>
      </c>
      <c r="I56" s="38" t="s">
        <v>473</v>
      </c>
      <c r="J56" s="28"/>
      <c r="K56" s="28" t="s">
        <v>322</v>
      </c>
      <c r="L56" s="28" t="s">
        <v>325</v>
      </c>
      <c r="M56" s="38" t="s">
        <v>136</v>
      </c>
      <c r="N56" s="38" t="s">
        <v>235</v>
      </c>
      <c r="O56" s="38" t="s">
        <v>136</v>
      </c>
      <c r="P56" s="38" t="s">
        <v>136</v>
      </c>
      <c r="Q56" s="23"/>
      <c r="R56" s="25" t="s">
        <v>29</v>
      </c>
      <c r="S56" s="25" t="s">
        <v>32</v>
      </c>
      <c r="T56" s="25" t="s">
        <v>10</v>
      </c>
    </row>
    <row r="57" spans="1:20" x14ac:dyDescent="0.25">
      <c r="A57" s="122" t="s">
        <v>110</v>
      </c>
      <c r="B57" s="122"/>
      <c r="C57" s="123"/>
      <c r="D57" s="122"/>
      <c r="E57" s="122"/>
      <c r="F57" s="122"/>
      <c r="G57" s="122"/>
      <c r="H57" s="122"/>
      <c r="I57" s="122"/>
      <c r="J57" s="122"/>
      <c r="K57" s="122"/>
      <c r="L57" s="122"/>
      <c r="M57" s="122"/>
      <c r="N57" s="122"/>
      <c r="O57" s="122"/>
      <c r="P57" s="122"/>
      <c r="Q57" s="122"/>
      <c r="R57" s="122"/>
      <c r="S57" s="122"/>
      <c r="T57" s="122"/>
    </row>
    <row r="58" spans="1:20" ht="165" x14ac:dyDescent="0.25">
      <c r="A58" s="124" t="s">
        <v>48</v>
      </c>
      <c r="B58" s="16" t="s">
        <v>106</v>
      </c>
      <c r="C58" s="8" t="s">
        <v>107</v>
      </c>
      <c r="D58" s="42">
        <v>3</v>
      </c>
      <c r="E58" s="47">
        <v>1</v>
      </c>
      <c r="F58" s="47"/>
      <c r="G58" s="47">
        <f>E58+F58</f>
        <v>1</v>
      </c>
      <c r="H58" s="93">
        <f>G58/D58</f>
        <v>0.33333333333333331</v>
      </c>
      <c r="I58" s="28" t="s">
        <v>474</v>
      </c>
      <c r="J58" s="28" t="s">
        <v>364</v>
      </c>
      <c r="K58" s="28" t="s">
        <v>336</v>
      </c>
      <c r="L58" s="28" t="s">
        <v>300</v>
      </c>
      <c r="M58" s="28" t="s">
        <v>291</v>
      </c>
      <c r="N58" s="73" t="s">
        <v>292</v>
      </c>
      <c r="O58" s="52"/>
      <c r="P58" s="41" t="s">
        <v>171</v>
      </c>
      <c r="Q58" s="11"/>
      <c r="R58" s="13" t="s">
        <v>34</v>
      </c>
      <c r="S58" s="13" t="s">
        <v>111</v>
      </c>
      <c r="T58" s="8" t="s">
        <v>10</v>
      </c>
    </row>
    <row r="59" spans="1:20" ht="180" x14ac:dyDescent="0.25">
      <c r="A59" s="125"/>
      <c r="B59" s="48" t="s">
        <v>108</v>
      </c>
      <c r="C59" s="8" t="s">
        <v>109</v>
      </c>
      <c r="D59" s="42">
        <v>5</v>
      </c>
      <c r="E59" s="47">
        <v>10</v>
      </c>
      <c r="F59" s="47"/>
      <c r="G59" s="47">
        <f>E59+F59</f>
        <v>10</v>
      </c>
      <c r="H59" s="94">
        <f>G59/D59</f>
        <v>2</v>
      </c>
      <c r="I59" s="28" t="s">
        <v>475</v>
      </c>
      <c r="J59" s="28" t="s">
        <v>364</v>
      </c>
      <c r="K59" s="28" t="s">
        <v>336</v>
      </c>
      <c r="L59" s="28" t="s">
        <v>300</v>
      </c>
      <c r="M59" s="28" t="s">
        <v>269</v>
      </c>
      <c r="N59" s="73" t="s">
        <v>293</v>
      </c>
      <c r="O59" s="52"/>
      <c r="P59" s="28" t="s">
        <v>172</v>
      </c>
      <c r="Q59" s="11"/>
      <c r="R59" s="13" t="s">
        <v>13</v>
      </c>
      <c r="S59" s="13" t="s">
        <v>111</v>
      </c>
      <c r="T59" s="8" t="s">
        <v>10</v>
      </c>
    </row>
    <row r="60" spans="1:20" ht="15.75" customHeight="1" x14ac:dyDescent="0.25">
      <c r="A60" s="122" t="s">
        <v>38</v>
      </c>
      <c r="B60" s="122"/>
      <c r="C60" s="122"/>
      <c r="D60" s="122"/>
      <c r="E60" s="122"/>
      <c r="F60" s="122"/>
      <c r="G60" s="122"/>
      <c r="H60" s="122"/>
      <c r="I60" s="122"/>
      <c r="J60" s="122"/>
      <c r="K60" s="122"/>
      <c r="L60" s="122"/>
      <c r="M60" s="122"/>
      <c r="N60" s="122"/>
      <c r="O60" s="122"/>
      <c r="P60" s="122"/>
      <c r="Q60" s="122"/>
      <c r="R60" s="122"/>
      <c r="S60" s="122"/>
      <c r="T60" s="122"/>
    </row>
    <row r="61" spans="1:20" ht="196.5" customHeight="1" x14ac:dyDescent="0.25">
      <c r="A61" s="126" t="s">
        <v>112</v>
      </c>
      <c r="B61" s="83" t="s">
        <v>113</v>
      </c>
      <c r="C61" s="83" t="s">
        <v>114</v>
      </c>
      <c r="D61" s="25">
        <v>1</v>
      </c>
      <c r="E61" s="30">
        <v>0</v>
      </c>
      <c r="F61" s="30"/>
      <c r="G61" s="30"/>
      <c r="H61" s="6" t="s">
        <v>153</v>
      </c>
      <c r="I61" s="117" t="s">
        <v>451</v>
      </c>
      <c r="J61" s="114" t="s">
        <v>388</v>
      </c>
      <c r="K61" s="109" t="s">
        <v>347</v>
      </c>
      <c r="L61" s="87" t="s">
        <v>330</v>
      </c>
      <c r="M61" s="83" t="s">
        <v>274</v>
      </c>
      <c r="N61" s="83" t="s">
        <v>239</v>
      </c>
      <c r="O61" s="83" t="s">
        <v>207</v>
      </c>
      <c r="P61" s="17" t="s">
        <v>173</v>
      </c>
      <c r="Q61" s="62" t="s">
        <v>416</v>
      </c>
      <c r="R61" s="25" t="s">
        <v>29</v>
      </c>
      <c r="S61" s="25" t="s">
        <v>39</v>
      </c>
      <c r="T61" s="83" t="s">
        <v>10</v>
      </c>
    </row>
    <row r="62" spans="1:20" ht="402.75" customHeight="1" x14ac:dyDescent="0.25">
      <c r="A62" s="127"/>
      <c r="B62" s="83" t="s">
        <v>115</v>
      </c>
      <c r="C62" s="8" t="s">
        <v>116</v>
      </c>
      <c r="D62" s="13">
        <v>5</v>
      </c>
      <c r="E62" s="30">
        <v>4</v>
      </c>
      <c r="F62" s="40">
        <v>2</v>
      </c>
      <c r="G62" s="40">
        <f>E62+F62</f>
        <v>6</v>
      </c>
      <c r="H62" s="119">
        <f>G62/D62</f>
        <v>1.2</v>
      </c>
      <c r="I62" s="28" t="s">
        <v>452</v>
      </c>
      <c r="J62" s="114" t="s">
        <v>389</v>
      </c>
      <c r="K62" s="109" t="s">
        <v>445</v>
      </c>
      <c r="L62" s="87" t="s">
        <v>326</v>
      </c>
      <c r="M62" s="28" t="s">
        <v>272</v>
      </c>
      <c r="N62" s="83" t="s">
        <v>240</v>
      </c>
      <c r="O62" s="83" t="s">
        <v>208</v>
      </c>
      <c r="P62" s="82" t="s">
        <v>174</v>
      </c>
      <c r="Q62" s="63"/>
      <c r="R62" s="13" t="s">
        <v>34</v>
      </c>
      <c r="S62" s="13"/>
      <c r="T62" s="8"/>
    </row>
    <row r="63" spans="1:20" ht="401.25" customHeight="1" x14ac:dyDescent="0.25">
      <c r="A63" s="128"/>
      <c r="B63" s="48" t="s">
        <v>117</v>
      </c>
      <c r="C63" s="8" t="s">
        <v>118</v>
      </c>
      <c r="D63" s="13">
        <v>3</v>
      </c>
      <c r="E63" s="30">
        <v>0</v>
      </c>
      <c r="F63" s="40">
        <v>2</v>
      </c>
      <c r="G63" s="40">
        <f>E63+F63</f>
        <v>2</v>
      </c>
      <c r="H63" s="120">
        <f>G63/D63</f>
        <v>0.66666666666666663</v>
      </c>
      <c r="I63" s="28" t="s">
        <v>476</v>
      </c>
      <c r="J63" s="114" t="s">
        <v>446</v>
      </c>
      <c r="K63" s="109" t="s">
        <v>447</v>
      </c>
      <c r="L63" s="87" t="s">
        <v>327</v>
      </c>
      <c r="M63" s="28" t="s">
        <v>271</v>
      </c>
      <c r="N63" s="83" t="s">
        <v>241</v>
      </c>
      <c r="O63" s="83" t="s">
        <v>209</v>
      </c>
      <c r="P63" s="8" t="s">
        <v>150</v>
      </c>
      <c r="Q63" s="24" t="s">
        <v>453</v>
      </c>
      <c r="R63" s="13" t="s">
        <v>34</v>
      </c>
      <c r="S63" s="13" t="s">
        <v>39</v>
      </c>
      <c r="T63" s="8" t="s">
        <v>10</v>
      </c>
    </row>
    <row r="64" spans="1:20" ht="18.75" customHeight="1" x14ac:dyDescent="0.25">
      <c r="A64" s="129" t="s">
        <v>38</v>
      </c>
      <c r="B64" s="130"/>
      <c r="C64" s="130"/>
      <c r="D64" s="130"/>
      <c r="E64" s="130"/>
      <c r="F64" s="130"/>
      <c r="G64" s="130"/>
      <c r="H64" s="130"/>
      <c r="I64" s="130"/>
      <c r="J64" s="130"/>
      <c r="K64" s="130"/>
      <c r="L64" s="130"/>
      <c r="M64" s="130"/>
      <c r="N64" s="130"/>
      <c r="O64" s="130"/>
      <c r="P64" s="130"/>
      <c r="Q64" s="130"/>
      <c r="R64" s="130"/>
      <c r="S64" s="130"/>
      <c r="T64" s="131"/>
    </row>
    <row r="65" spans="1:20" ht="265.5" customHeight="1" x14ac:dyDescent="0.25">
      <c r="A65" s="126" t="s">
        <v>112</v>
      </c>
      <c r="B65" s="83" t="s">
        <v>119</v>
      </c>
      <c r="C65" s="83" t="s">
        <v>122</v>
      </c>
      <c r="D65" s="25">
        <v>2</v>
      </c>
      <c r="E65" s="25">
        <v>1</v>
      </c>
      <c r="F65" s="25"/>
      <c r="G65" s="25">
        <f>E65+F65</f>
        <v>1</v>
      </c>
      <c r="H65" s="92">
        <f>G65/D65</f>
        <v>0.5</v>
      </c>
      <c r="I65" s="28" t="s">
        <v>419</v>
      </c>
      <c r="J65" s="28" t="s">
        <v>390</v>
      </c>
      <c r="K65" s="28" t="s">
        <v>418</v>
      </c>
      <c r="L65" s="28" t="s">
        <v>300</v>
      </c>
      <c r="M65" s="28" t="s">
        <v>273</v>
      </c>
      <c r="N65" s="83" t="s">
        <v>214</v>
      </c>
      <c r="O65" s="83" t="s">
        <v>210</v>
      </c>
      <c r="P65" s="83" t="s">
        <v>175</v>
      </c>
      <c r="Q65" s="83" t="s">
        <v>151</v>
      </c>
      <c r="R65" s="25" t="s">
        <v>9</v>
      </c>
      <c r="S65" s="25" t="s">
        <v>39</v>
      </c>
      <c r="T65" s="83" t="s">
        <v>10</v>
      </c>
    </row>
    <row r="66" spans="1:20" ht="404.25" customHeight="1" x14ac:dyDescent="0.25">
      <c r="A66" s="127"/>
      <c r="B66" s="83" t="s">
        <v>120</v>
      </c>
      <c r="C66" s="83" t="s">
        <v>123</v>
      </c>
      <c r="D66" s="25">
        <v>1</v>
      </c>
      <c r="E66" s="25">
        <v>3</v>
      </c>
      <c r="F66" s="25">
        <v>3</v>
      </c>
      <c r="G66" s="25">
        <f t="shared" ref="G66:G67" si="10">E66+F66</f>
        <v>6</v>
      </c>
      <c r="H66" s="91">
        <f t="shared" ref="H66:H67" si="11">G66/D66</f>
        <v>6</v>
      </c>
      <c r="I66" s="28" t="s">
        <v>420</v>
      </c>
      <c r="J66" s="28" t="s">
        <v>391</v>
      </c>
      <c r="K66" s="28" t="s">
        <v>348</v>
      </c>
      <c r="L66" s="28" t="s">
        <v>328</v>
      </c>
      <c r="M66" s="28" t="s">
        <v>298</v>
      </c>
      <c r="N66" s="83" t="s">
        <v>242</v>
      </c>
      <c r="O66" s="83" t="s">
        <v>191</v>
      </c>
      <c r="P66" s="83" t="s">
        <v>152</v>
      </c>
      <c r="Q66" s="83"/>
      <c r="R66" s="25" t="s">
        <v>9</v>
      </c>
      <c r="S66" s="25" t="s">
        <v>39</v>
      </c>
      <c r="T66" s="83" t="s">
        <v>10</v>
      </c>
    </row>
    <row r="67" spans="1:20" ht="390" customHeight="1" x14ac:dyDescent="0.25">
      <c r="A67" s="128"/>
      <c r="B67" s="83" t="s">
        <v>121</v>
      </c>
      <c r="C67" s="83" t="s">
        <v>124</v>
      </c>
      <c r="D67" s="25">
        <v>1</v>
      </c>
      <c r="E67" s="25">
        <v>7</v>
      </c>
      <c r="F67" s="25">
        <v>1</v>
      </c>
      <c r="G67" s="25">
        <f t="shared" si="10"/>
        <v>8</v>
      </c>
      <c r="H67" s="91">
        <f t="shared" si="11"/>
        <v>8</v>
      </c>
      <c r="I67" s="28" t="s">
        <v>448</v>
      </c>
      <c r="J67" s="28" t="s">
        <v>450</v>
      </c>
      <c r="K67" s="28" t="s">
        <v>349</v>
      </c>
      <c r="L67" s="28" t="s">
        <v>449</v>
      </c>
      <c r="M67" s="28" t="s">
        <v>270</v>
      </c>
      <c r="N67" s="83" t="s">
        <v>214</v>
      </c>
      <c r="O67" s="83" t="s">
        <v>211</v>
      </c>
      <c r="P67" s="83" t="s">
        <v>212</v>
      </c>
      <c r="Q67" s="83"/>
      <c r="R67" s="25" t="s">
        <v>9</v>
      </c>
      <c r="S67" s="25" t="s">
        <v>39</v>
      </c>
      <c r="T67" s="83" t="s">
        <v>10</v>
      </c>
    </row>
    <row r="69" spans="1:20" ht="35.25" customHeight="1" x14ac:dyDescent="0.25">
      <c r="A69" s="121" t="s">
        <v>156</v>
      </c>
      <c r="B69" s="121"/>
      <c r="C69" s="121"/>
      <c r="D69" s="121"/>
      <c r="E69" s="121"/>
      <c r="F69" s="121"/>
      <c r="G69" s="121"/>
      <c r="H69" s="121"/>
      <c r="I69" s="121"/>
      <c r="J69" s="121"/>
      <c r="K69" s="121"/>
      <c r="L69" s="121"/>
      <c r="M69" s="121"/>
      <c r="N69" s="121"/>
      <c r="O69" s="121"/>
      <c r="P69" s="121"/>
      <c r="Q69" s="121"/>
      <c r="R69" s="121"/>
      <c r="S69" s="121"/>
      <c r="T69" s="121"/>
    </row>
    <row r="73" spans="1:20" ht="18.75" x14ac:dyDescent="0.25">
      <c r="A73" s="134" t="s">
        <v>365</v>
      </c>
      <c r="B73" s="135"/>
      <c r="C73" s="135"/>
      <c r="D73" s="136"/>
    </row>
    <row r="74" spans="1:20" ht="47.25" x14ac:dyDescent="0.25">
      <c r="A74" s="139" t="s">
        <v>40</v>
      </c>
      <c r="B74" s="140"/>
      <c r="C74" s="89" t="s">
        <v>41</v>
      </c>
      <c r="D74" s="89" t="s">
        <v>42</v>
      </c>
    </row>
    <row r="75" spans="1:20" ht="64.5" customHeight="1" x14ac:dyDescent="0.25">
      <c r="A75" s="141" t="s">
        <v>43</v>
      </c>
      <c r="B75" s="141"/>
      <c r="C75" s="2">
        <v>12</v>
      </c>
      <c r="D75" s="67">
        <f>C75/C80</f>
        <v>0.22222222222222221</v>
      </c>
    </row>
    <row r="76" spans="1:20" ht="51" customHeight="1" x14ac:dyDescent="0.25">
      <c r="A76" s="142" t="s">
        <v>44</v>
      </c>
      <c r="B76" s="142"/>
      <c r="C76" s="2">
        <v>14</v>
      </c>
      <c r="D76" s="67">
        <f>C76/C80</f>
        <v>0.25925925925925924</v>
      </c>
    </row>
    <row r="77" spans="1:20" ht="66" customHeight="1" x14ac:dyDescent="0.25">
      <c r="A77" s="143" t="s">
        <v>331</v>
      </c>
      <c r="B77" s="143"/>
      <c r="C77" s="2">
        <v>13</v>
      </c>
      <c r="D77" s="67">
        <f>C77/C80</f>
        <v>0.24074074074074073</v>
      </c>
    </row>
    <row r="78" spans="1:20" ht="58.5" customHeight="1" x14ac:dyDescent="0.25">
      <c r="A78" s="144" t="s">
        <v>332</v>
      </c>
      <c r="B78" s="145"/>
      <c r="C78" s="2">
        <v>6</v>
      </c>
      <c r="D78" s="67">
        <f>+C78/C80</f>
        <v>0.1111111111111111</v>
      </c>
    </row>
    <row r="79" spans="1:20" ht="66" customHeight="1" x14ac:dyDescent="0.25">
      <c r="A79" s="137" t="s">
        <v>333</v>
      </c>
      <c r="B79" s="137"/>
      <c r="C79" s="2">
        <v>9</v>
      </c>
      <c r="D79" s="67">
        <f>C79/C80</f>
        <v>0.16666666666666666</v>
      </c>
    </row>
    <row r="80" spans="1:20" ht="15.75" x14ac:dyDescent="0.25">
      <c r="A80" s="138" t="s">
        <v>45</v>
      </c>
      <c r="B80" s="138"/>
      <c r="C80" s="3">
        <f>SUM(C75:C79)</f>
        <v>54</v>
      </c>
      <c r="D80" s="4">
        <f>SUM(D75:D79)</f>
        <v>0.99999999999999989</v>
      </c>
      <c r="H80">
        <f>SUM(H75:H79)</f>
        <v>0</v>
      </c>
    </row>
  </sheetData>
  <mergeCells count="41">
    <mergeCell ref="A79:B79"/>
    <mergeCell ref="A80:B80"/>
    <mergeCell ref="A74:B74"/>
    <mergeCell ref="A75:B75"/>
    <mergeCell ref="A76:B76"/>
    <mergeCell ref="A77:B77"/>
    <mergeCell ref="A78:B78"/>
    <mergeCell ref="A73:D73"/>
    <mergeCell ref="B28:B29"/>
    <mergeCell ref="B30:B33"/>
    <mergeCell ref="A19:A26"/>
    <mergeCell ref="A1:T1"/>
    <mergeCell ref="A2:T2"/>
    <mergeCell ref="A6:T6"/>
    <mergeCell ref="B7:B9"/>
    <mergeCell ref="B10:B13"/>
    <mergeCell ref="A7:A17"/>
    <mergeCell ref="B14:B17"/>
    <mergeCell ref="A18:T18"/>
    <mergeCell ref="B22:B23"/>
    <mergeCell ref="B24:B26"/>
    <mergeCell ref="B20:B21"/>
    <mergeCell ref="A27:T27"/>
    <mergeCell ref="A28:A35"/>
    <mergeCell ref="B53:B55"/>
    <mergeCell ref="A36:T36"/>
    <mergeCell ref="A52:A56"/>
    <mergeCell ref="A43:T43"/>
    <mergeCell ref="A44:A51"/>
    <mergeCell ref="B44:B47"/>
    <mergeCell ref="B48:B51"/>
    <mergeCell ref="B38:B39"/>
    <mergeCell ref="B40:B41"/>
    <mergeCell ref="A37:A42"/>
    <mergeCell ref="A69:T69"/>
    <mergeCell ref="A57:T57"/>
    <mergeCell ref="A58:A59"/>
    <mergeCell ref="A60:T60"/>
    <mergeCell ref="A61:A63"/>
    <mergeCell ref="A65:A67"/>
    <mergeCell ref="A64:T64"/>
  </mergeCells>
  <hyperlinks>
    <hyperlink ref="C7" location="_ftn1" display="_ftn1"/>
    <hyperlink ref="A69" location="_ftnref1" display="_ftnref1"/>
  </hyperlinks>
  <printOptions horizontalCentered="1"/>
  <pageMargins left="0.11811023622047245" right="0.11811023622047245" top="0.55118110236220474" bottom="0.55118110236220474" header="0.31496062992125984" footer="0.31496062992125984"/>
  <pageSetup scale="55" orientation="landscape" horizontalDpi="300" verticalDpi="300" r:id="rId1"/>
  <rowBreaks count="6" manualBreakCount="6">
    <brk id="17" max="10" man="1"/>
    <brk id="26" max="10" man="1"/>
    <brk id="35" max="10" man="1"/>
    <brk id="42" max="10" man="1"/>
    <brk id="56" max="10" man="1"/>
    <brk id="6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Junio 2020</vt:lpstr>
      <vt:lpstr>'Seguimiento Junio 2020'!Área_de_impresión</vt:lpstr>
      <vt:lpstr>'Seguimiento Junio 2020'!Títulos_a_imprimir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Lemus de Cabrera</dc:creator>
  <cp:lastModifiedBy>Sulma Rivas de Martínez</cp:lastModifiedBy>
  <cp:lastPrinted>2020-02-10T21:06:16Z</cp:lastPrinted>
  <dcterms:created xsi:type="dcterms:W3CDTF">2020-02-07T17:09:14Z</dcterms:created>
  <dcterms:modified xsi:type="dcterms:W3CDTF">2020-08-10T18:47:25Z</dcterms:modified>
</cp:coreProperties>
</file>