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jecucion marzo2018" sheetId="1" r:id="rId1"/>
    <sheet name="Hoja1" sheetId="4" r:id="rId2"/>
  </sheets>
  <externalReferences>
    <externalReference r:id="rId3"/>
  </externalReferences>
  <definedNames>
    <definedName name="_xlnm.Print_Area" localSheetId="0">'ejecucion marzo2018'!$A$1:$I$33</definedName>
  </definedNames>
  <calcPr calcId="125725"/>
</workbook>
</file>

<file path=xl/calcChain.xml><?xml version="1.0" encoding="utf-8"?>
<calcChain xmlns="http://schemas.openxmlformats.org/spreadsheetml/2006/main">
  <c r="G21" i="1"/>
  <c r="F23"/>
  <c r="I20"/>
  <c r="E9"/>
  <c r="H21"/>
  <c r="I21" s="1"/>
  <c r="D23"/>
  <c r="B23"/>
  <c r="H20"/>
  <c r="G20"/>
  <c r="E20"/>
  <c r="F17"/>
  <c r="D17"/>
  <c r="G16"/>
  <c r="A16"/>
  <c r="G14"/>
  <c r="E13"/>
  <c r="G12"/>
  <c r="E11"/>
  <c r="G10"/>
  <c r="H23" l="1"/>
  <c r="I23" s="1"/>
  <c r="F25"/>
  <c r="D25"/>
  <c r="G23"/>
  <c r="H15"/>
  <c r="I15" s="1"/>
  <c r="E16"/>
  <c r="B17"/>
  <c r="B25" s="1"/>
  <c r="E23"/>
  <c r="H10"/>
  <c r="I10" s="1"/>
  <c r="H12"/>
  <c r="I12" s="1"/>
  <c r="H9"/>
  <c r="I9" s="1"/>
  <c r="E10"/>
  <c r="H11"/>
  <c r="I11" s="1"/>
  <c r="E12"/>
  <c r="H13"/>
  <c r="I13" s="1"/>
  <c r="E14"/>
  <c r="G9"/>
  <c r="G11"/>
  <c r="G13"/>
  <c r="G15"/>
  <c r="H16"/>
  <c r="I16" s="1"/>
  <c r="H14"/>
  <c r="I14" s="1"/>
  <c r="E15"/>
  <c r="C17" l="1"/>
  <c r="H17"/>
  <c r="E17"/>
  <c r="G17"/>
  <c r="H25" l="1"/>
  <c r="I25" s="1"/>
  <c r="I17"/>
  <c r="C20"/>
  <c r="C13"/>
  <c r="C23"/>
  <c r="C25" s="1"/>
  <c r="C10"/>
  <c r="C14"/>
  <c r="G25"/>
  <c r="C15"/>
  <c r="C11"/>
  <c r="C12"/>
  <c r="E25"/>
  <c r="C9"/>
</calcChain>
</file>

<file path=xl/sharedStrings.xml><?xml version="1.0" encoding="utf-8"?>
<sst xmlns="http://schemas.openxmlformats.org/spreadsheetml/2006/main" count="34" uniqueCount="28">
  <si>
    <t>SUPERINTENDENCIA DEL SISTEMA FINANCIERO</t>
  </si>
  <si>
    <t>Descripción</t>
  </si>
  <si>
    <t>Presupuesto Actual</t>
  </si>
  <si>
    <t>Ejecución</t>
  </si>
  <si>
    <t>Reservado</t>
  </si>
  <si>
    <t>Disponible</t>
  </si>
  <si>
    <t xml:space="preserve">% </t>
  </si>
  <si>
    <t>Cantidad</t>
  </si>
  <si>
    <t>PRESUPUESTO DE FUNCIONAMIENTO</t>
  </si>
  <si>
    <t>Gastos en Personal</t>
  </si>
  <si>
    <t>Capacitación</t>
  </si>
  <si>
    <t>Gastos en Bienes de Consumo</t>
  </si>
  <si>
    <t xml:space="preserve">Gastos en Servicios </t>
  </si>
  <si>
    <t>Gastos en Eventos(Educacion financiera y Atencion al Usuario)</t>
  </si>
  <si>
    <t xml:space="preserve">Gastos en Interventorías y Liquidaciones </t>
  </si>
  <si>
    <t>SUB TOTAL PRESUPUESTO DE FUNCIONAMIENTO</t>
  </si>
  <si>
    <t>FINANCIAMIENTO PRESUP.</t>
  </si>
  <si>
    <t>OTROS INGRESOS</t>
  </si>
  <si>
    <t>PRESUPUESTO DE INVERSIÓN</t>
  </si>
  <si>
    <t xml:space="preserve">Bienes Depreciables        </t>
  </si>
  <si>
    <t>SUB TOTAL PRESUPUESTO DE  INVERSIÓN</t>
  </si>
  <si>
    <t>TOTAL DE PRESUPUESTO</t>
  </si>
  <si>
    <t>FINANCIAMIENTO</t>
  </si>
  <si>
    <t>Dietas, Gastos por Misiones y Representacion</t>
  </si>
  <si>
    <t>Inversiones en Proyectos y Programas</t>
  </si>
  <si>
    <t>Presupuesto  2018</t>
  </si>
  <si>
    <t>INFORME DE EJECUCION PRESUPUESTARIA AL 31 DE MARZO DE 2018</t>
  </si>
  <si>
    <t>Fondos recibidos de los Supervisados durante el primer trimestre 2018 .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</si>
</sst>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-[$€-2]* #,##0.00_-;\-[$€-2]* #,##0.00_-;_-[$€-2]* &quot;-&quot;??_-"/>
    <numFmt numFmtId="166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>
      <alignment vertical="top"/>
    </xf>
    <xf numFmtId="0" fontId="1" fillId="0" borderId="0"/>
  </cellStyleXfs>
  <cellXfs count="57">
    <xf numFmtId="0" fontId="0" fillId="0" borderId="0" xfId="0"/>
    <xf numFmtId="0" fontId="1" fillId="0" borderId="0" xfId="3" applyFill="1"/>
    <xf numFmtId="0" fontId="1" fillId="0" borderId="0" xfId="3"/>
    <xf numFmtId="44" fontId="3" fillId="0" borderId="2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 wrapText="1"/>
    </xf>
    <xf numFmtId="0" fontId="3" fillId="0" borderId="3" xfId="3" applyFont="1" applyFill="1" applyBorder="1"/>
    <xf numFmtId="43" fontId="1" fillId="0" borderId="3" xfId="1" applyFont="1" applyBorder="1"/>
    <xf numFmtId="0" fontId="1" fillId="0" borderId="3" xfId="3" applyFont="1" applyBorder="1"/>
    <xf numFmtId="0" fontId="4" fillId="0" borderId="3" xfId="3" applyFont="1" applyBorder="1"/>
    <xf numFmtId="44" fontId="4" fillId="0" borderId="3" xfId="2" applyFont="1" applyFill="1" applyBorder="1"/>
    <xf numFmtId="10" fontId="4" fillId="0" borderId="3" xfId="4" applyNumberFormat="1" applyFont="1" applyBorder="1" applyAlignment="1">
      <alignment horizontal="right"/>
    </xf>
    <xf numFmtId="44" fontId="4" fillId="0" borderId="3" xfId="2" applyFont="1" applyBorder="1"/>
    <xf numFmtId="10" fontId="4" fillId="0" borderId="3" xfId="4" applyNumberFormat="1" applyFont="1" applyBorder="1"/>
    <xf numFmtId="0" fontId="4" fillId="0" borderId="3" xfId="3" applyFont="1" applyBorder="1" applyAlignment="1">
      <alignment wrapText="1"/>
    </xf>
    <xf numFmtId="164" fontId="4" fillId="0" borderId="3" xfId="2" applyNumberFormat="1" applyFont="1" applyBorder="1"/>
    <xf numFmtId="0" fontId="4" fillId="0" borderId="4" xfId="3" applyFont="1" applyBorder="1"/>
    <xf numFmtId="0" fontId="3" fillId="0" borderId="1" xfId="3" applyFont="1" applyFill="1" applyBorder="1" applyAlignment="1">
      <alignment wrapText="1"/>
    </xf>
    <xf numFmtId="44" fontId="3" fillId="0" borderId="1" xfId="2" applyFont="1" applyFill="1" applyBorder="1"/>
    <xf numFmtId="10" fontId="3" fillId="0" borderId="1" xfId="4" applyNumberFormat="1" applyFont="1" applyFill="1" applyBorder="1"/>
    <xf numFmtId="0" fontId="5" fillId="0" borderId="0" xfId="3" applyFont="1"/>
    <xf numFmtId="44" fontId="5" fillId="0" borderId="0" xfId="2" applyFont="1"/>
    <xf numFmtId="10" fontId="4" fillId="0" borderId="3" xfId="1" applyNumberFormat="1" applyFont="1" applyBorder="1" applyAlignment="1">
      <alignment horizontal="left"/>
    </xf>
    <xf numFmtId="0" fontId="5" fillId="0" borderId="0" xfId="3" applyFont="1" applyAlignment="1">
      <alignment horizontal="justify"/>
    </xf>
    <xf numFmtId="8" fontId="6" fillId="0" borderId="0" xfId="3" applyNumberFormat="1" applyFont="1"/>
    <xf numFmtId="0" fontId="3" fillId="0" borderId="1" xfId="3" applyFont="1" applyFill="1" applyBorder="1"/>
    <xf numFmtId="10" fontId="4" fillId="0" borderId="3" xfId="4" applyNumberFormat="1" applyFont="1" applyBorder="1" applyAlignment="1">
      <alignment horizontal="left"/>
    </xf>
    <xf numFmtId="44" fontId="7" fillId="0" borderId="0" xfId="2" applyFont="1"/>
    <xf numFmtId="44" fontId="1" fillId="0" borderId="0" xfId="2" applyFont="1"/>
    <xf numFmtId="44" fontId="8" fillId="0" borderId="0" xfId="2" applyFont="1"/>
    <xf numFmtId="9" fontId="8" fillId="0" borderId="0" xfId="4" applyFont="1"/>
    <xf numFmtId="0" fontId="4" fillId="0" borderId="0" xfId="3" applyFont="1"/>
    <xf numFmtId="0" fontId="3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justify"/>
    </xf>
    <xf numFmtId="0" fontId="4" fillId="0" borderId="1" xfId="3" applyFont="1" applyBorder="1" applyAlignment="1">
      <alignment horizontal="left" vertical="center" wrapText="1"/>
    </xf>
    <xf numFmtId="44" fontId="4" fillId="0" borderId="1" xfId="3" applyNumberFormat="1" applyFont="1" applyBorder="1"/>
    <xf numFmtId="0" fontId="4" fillId="0" borderId="0" xfId="3" applyFont="1" applyBorder="1" applyAlignment="1">
      <alignment horizontal="left" vertical="center" wrapText="1"/>
    </xf>
    <xf numFmtId="44" fontId="4" fillId="0" borderId="0" xfId="3" applyNumberFormat="1" applyFont="1" applyBorder="1"/>
    <xf numFmtId="10" fontId="4" fillId="0" borderId="4" xfId="4" applyNumberFormat="1" applyFont="1" applyBorder="1" applyAlignment="1">
      <alignment horizontal="right"/>
    </xf>
    <xf numFmtId="44" fontId="4" fillId="0" borderId="6" xfId="2" applyFont="1" applyBorder="1"/>
    <xf numFmtId="43" fontId="4" fillId="0" borderId="5" xfId="1" applyFont="1" applyBorder="1" applyAlignment="1">
      <alignment horizontal="left"/>
    </xf>
    <xf numFmtId="0" fontId="4" fillId="0" borderId="6" xfId="3" applyFont="1" applyBorder="1"/>
    <xf numFmtId="10" fontId="4" fillId="0" borderId="0" xfId="4" applyNumberFormat="1" applyFont="1" applyBorder="1" applyAlignment="1">
      <alignment horizontal="right"/>
    </xf>
    <xf numFmtId="44" fontId="4" fillId="0" borderId="0" xfId="2" applyFont="1" applyBorder="1"/>
    <xf numFmtId="0" fontId="3" fillId="0" borderId="6" xfId="3" applyFont="1" applyBorder="1"/>
    <xf numFmtId="10" fontId="4" fillId="0" borderId="7" xfId="1" applyNumberFormat="1" applyFont="1" applyBorder="1" applyAlignment="1">
      <alignment horizontal="left"/>
    </xf>
    <xf numFmtId="10" fontId="4" fillId="0" borderId="7" xfId="4" applyNumberFormat="1" applyFont="1" applyBorder="1" applyAlignment="1">
      <alignment horizontal="right"/>
    </xf>
    <xf numFmtId="44" fontId="4" fillId="0" borderId="5" xfId="2" applyFont="1" applyBorder="1"/>
    <xf numFmtId="44" fontId="4" fillId="0" borderId="4" xfId="2" applyFont="1" applyBorder="1"/>
    <xf numFmtId="10" fontId="4" fillId="0" borderId="5" xfId="4" applyNumberFormat="1" applyFont="1" applyBorder="1"/>
    <xf numFmtId="10" fontId="4" fillId="0" borderId="4" xfId="4" applyNumberFormat="1" applyFont="1" applyBorder="1"/>
    <xf numFmtId="43" fontId="4" fillId="0" borderId="7" xfId="1" applyFont="1" applyBorder="1" applyAlignment="1">
      <alignment horizontal="left"/>
    </xf>
    <xf numFmtId="0" fontId="4" fillId="0" borderId="0" xfId="3" applyFont="1" applyAlignment="1">
      <alignment horizontal="justify" vertical="justify" wrapText="1"/>
    </xf>
    <xf numFmtId="0" fontId="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</cellXfs>
  <cellStyles count="9">
    <cellStyle name="Euro" xfId="5"/>
    <cellStyle name="Millares" xfId="1" builtinId="3"/>
    <cellStyle name="Millares 2" xfId="6"/>
    <cellStyle name="Moneda" xfId="2" builtinId="4"/>
    <cellStyle name="Normal" xfId="0" builtinId="0"/>
    <cellStyle name="Normal 2" xfId="3"/>
    <cellStyle name="Normal 3" xfId="7"/>
    <cellStyle name="Normal 4" xfId="8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figueroa/Desktop/contabilidad/a&#241;o%202016/ejecucion%20enero.marzo2016/EJECUCION%20PRESUPUESTARIA%20marz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ucion al 30.09"/>
      <sheetName val="ejecucion marzo2016"/>
      <sheetName val="Hoja2"/>
    </sheetNames>
    <sheetDataSet>
      <sheetData sheetId="0"/>
      <sheetData sheetId="1"/>
      <sheetData sheetId="2">
        <row r="6">
          <cell r="B6">
            <v>390000</v>
          </cell>
        </row>
        <row r="12">
          <cell r="A12" t="str">
            <v xml:space="preserve">Programa de Contingencia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"/>
  <sheetViews>
    <sheetView showGridLines="0" tabSelected="1" zoomScale="90" zoomScaleNormal="90" zoomScaleSheetLayoutView="100" workbookViewId="0">
      <selection activeCell="K9" sqref="K9"/>
    </sheetView>
  </sheetViews>
  <sheetFormatPr baseColWidth="10" defaultColWidth="11.42578125" defaultRowHeight="12.75"/>
  <cols>
    <col min="1" max="1" width="40.7109375" style="2" customWidth="1"/>
    <col min="2" max="2" width="16.42578125" style="2" customWidth="1"/>
    <col min="3" max="3" width="8.42578125" style="2" hidden="1" customWidth="1"/>
    <col min="4" max="4" width="15.42578125" style="2" customWidth="1"/>
    <col min="5" max="5" width="9.28515625" style="2" customWidth="1"/>
    <col min="6" max="6" width="15.5703125" style="2" customWidth="1"/>
    <col min="7" max="7" width="9.85546875" style="2" customWidth="1"/>
    <col min="8" max="8" width="16.85546875" style="2" customWidth="1"/>
    <col min="9" max="9" width="9.5703125" style="2" customWidth="1"/>
    <col min="10" max="10" width="11.42578125" style="2"/>
    <col min="11" max="11" width="24.140625" style="2" customWidth="1"/>
    <col min="12" max="12" width="17.140625" style="2" customWidth="1"/>
    <col min="13" max="13" width="17.5703125" style="2" customWidth="1"/>
    <col min="14" max="16384" width="11.42578125" style="2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21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 ht="21" customHeight="1">
      <c r="A3" s="53" t="s">
        <v>25</v>
      </c>
      <c r="B3" s="53"/>
      <c r="C3" s="53"/>
      <c r="D3" s="53"/>
      <c r="E3" s="53"/>
      <c r="F3" s="53"/>
      <c r="G3" s="53"/>
      <c r="H3" s="53"/>
      <c r="I3" s="53"/>
    </row>
    <row r="4" spans="1:9" ht="21" customHeight="1">
      <c r="A4" s="54" t="s">
        <v>26</v>
      </c>
      <c r="B4" s="54"/>
      <c r="C4" s="54"/>
      <c r="D4" s="54"/>
      <c r="E4" s="54"/>
      <c r="F4" s="54"/>
      <c r="G4" s="54"/>
      <c r="H4" s="54"/>
      <c r="I4" s="54"/>
    </row>
    <row r="5" spans="1:9" ht="6" customHeight="1">
      <c r="A5" s="1"/>
      <c r="B5" s="1"/>
      <c r="C5" s="1"/>
      <c r="D5" s="1"/>
      <c r="E5" s="1"/>
      <c r="F5" s="1"/>
      <c r="G5" s="1"/>
    </row>
    <row r="6" spans="1:9" ht="25.9" customHeight="1">
      <c r="A6" s="55" t="s">
        <v>1</v>
      </c>
      <c r="B6" s="55" t="s">
        <v>2</v>
      </c>
      <c r="C6" s="3"/>
      <c r="D6" s="56" t="s">
        <v>3</v>
      </c>
      <c r="E6" s="56"/>
      <c r="F6" s="56" t="s">
        <v>4</v>
      </c>
      <c r="G6" s="56"/>
      <c r="H6" s="56" t="s">
        <v>5</v>
      </c>
      <c r="I6" s="56"/>
    </row>
    <row r="7" spans="1:9" ht="17.45" customHeight="1">
      <c r="A7" s="55"/>
      <c r="B7" s="55"/>
      <c r="C7" s="4" t="s">
        <v>6</v>
      </c>
      <c r="D7" s="4" t="s">
        <v>7</v>
      </c>
      <c r="E7" s="5" t="s">
        <v>6</v>
      </c>
      <c r="F7" s="4" t="s">
        <v>7</v>
      </c>
      <c r="G7" s="5" t="s">
        <v>6</v>
      </c>
      <c r="H7" s="4" t="s">
        <v>7</v>
      </c>
      <c r="I7" s="5" t="s">
        <v>6</v>
      </c>
    </row>
    <row r="8" spans="1:9" ht="21.75" customHeight="1">
      <c r="A8" s="6" t="s">
        <v>8</v>
      </c>
      <c r="B8" s="7"/>
      <c r="C8" s="7"/>
      <c r="D8" s="8"/>
      <c r="E8" s="8"/>
      <c r="F8" s="7"/>
      <c r="G8" s="7"/>
      <c r="H8" s="7"/>
      <c r="I8" s="7"/>
    </row>
    <row r="9" spans="1:9" ht="21.75" customHeight="1">
      <c r="A9" s="9" t="s">
        <v>9</v>
      </c>
      <c r="B9" s="10">
        <v>15622658</v>
      </c>
      <c r="C9" s="11">
        <f>+B9/B25</f>
        <v>0.73254107006416613</v>
      </c>
      <c r="D9" s="12">
        <v>4140405.32</v>
      </c>
      <c r="E9" s="13">
        <f>++D9/B9</f>
        <v>0.26502566464682259</v>
      </c>
      <c r="F9" s="12">
        <v>164166.35999999999</v>
      </c>
      <c r="G9" s="11">
        <f>+F9/B9</f>
        <v>1.0508222096393583E-2</v>
      </c>
      <c r="H9" s="12">
        <f>+B9-D9-F9</f>
        <v>11318086.32</v>
      </c>
      <c r="I9" s="11">
        <f>+H9/B9</f>
        <v>0.72446611325678389</v>
      </c>
    </row>
    <row r="10" spans="1:9" ht="21.75" customHeight="1">
      <c r="A10" s="9" t="s">
        <v>10</v>
      </c>
      <c r="B10" s="10">
        <v>338000</v>
      </c>
      <c r="C10" s="11">
        <f>+B10/B25</f>
        <v>1.5848703958166923E-2</v>
      </c>
      <c r="D10" s="12">
        <v>25974.59</v>
      </c>
      <c r="E10" s="13">
        <f t="shared" ref="E10:E16" si="0">++D10/B10</f>
        <v>7.6847899408284029E-2</v>
      </c>
      <c r="F10" s="12">
        <v>136962.43</v>
      </c>
      <c r="G10" s="11">
        <f t="shared" ref="G10:G16" si="1">+F10/B10</f>
        <v>0.40521428994082836</v>
      </c>
      <c r="H10" s="12">
        <f t="shared" ref="H10:H16" si="2">+B10-D10-F10</f>
        <v>175062.97999999998</v>
      </c>
      <c r="I10" s="11">
        <f>+H10/B10</f>
        <v>0.51793781065088751</v>
      </c>
    </row>
    <row r="11" spans="1:9" ht="21.75" customHeight="1">
      <c r="A11" s="9" t="s">
        <v>23</v>
      </c>
      <c r="B11" s="10">
        <v>236700</v>
      </c>
      <c r="C11" s="11">
        <f>+B11/B25</f>
        <v>1.1098781736384943E-2</v>
      </c>
      <c r="D11" s="12">
        <v>43697.87</v>
      </c>
      <c r="E11" s="13">
        <f t="shared" si="0"/>
        <v>0.18461288550908325</v>
      </c>
      <c r="F11" s="12">
        <v>25791.42</v>
      </c>
      <c r="G11" s="11">
        <f t="shared" si="1"/>
        <v>0.10896248415716095</v>
      </c>
      <c r="H11" s="12">
        <f t="shared" si="2"/>
        <v>167210.71000000002</v>
      </c>
      <c r="I11" s="11">
        <f t="shared" ref="I11:I16" si="3">+H11/B11</f>
        <v>0.70642463033375591</v>
      </c>
    </row>
    <row r="12" spans="1:9" ht="21.75" customHeight="1">
      <c r="A12" s="9" t="s">
        <v>11</v>
      </c>
      <c r="B12" s="10">
        <v>322745</v>
      </c>
      <c r="C12" s="11">
        <f>+B12/B25</f>
        <v>1.513340224549877E-2</v>
      </c>
      <c r="D12" s="12">
        <v>28780.240000000002</v>
      </c>
      <c r="E12" s="13">
        <f t="shared" si="0"/>
        <v>8.9173310198453898E-2</v>
      </c>
      <c r="F12" s="12">
        <v>74341.179999999993</v>
      </c>
      <c r="G12" s="11">
        <f t="shared" si="1"/>
        <v>0.23034029961734495</v>
      </c>
      <c r="H12" s="12">
        <f t="shared" si="2"/>
        <v>219623.58000000002</v>
      </c>
      <c r="I12" s="11">
        <f t="shared" si="3"/>
        <v>0.68048639018420121</v>
      </c>
    </row>
    <row r="13" spans="1:9" ht="21.75" customHeight="1">
      <c r="A13" s="9" t="s">
        <v>12</v>
      </c>
      <c r="B13" s="10">
        <v>4134062</v>
      </c>
      <c r="C13" s="11">
        <f>+B13/B25</f>
        <v>0.19384474787783276</v>
      </c>
      <c r="D13" s="12">
        <v>862699.02</v>
      </c>
      <c r="E13" s="13">
        <f t="shared" si="0"/>
        <v>0.20868071644789071</v>
      </c>
      <c r="F13" s="12">
        <v>1831140.07</v>
      </c>
      <c r="G13" s="11">
        <f t="shared" si="1"/>
        <v>0.44293967289314967</v>
      </c>
      <c r="H13" s="12">
        <f t="shared" si="2"/>
        <v>1440222.91</v>
      </c>
      <c r="I13" s="11">
        <f t="shared" si="3"/>
        <v>0.34837961065895962</v>
      </c>
    </row>
    <row r="14" spans="1:9" ht="29.25" customHeight="1">
      <c r="A14" s="14" t="s">
        <v>13</v>
      </c>
      <c r="B14" s="10">
        <v>119400</v>
      </c>
      <c r="C14" s="11">
        <f>+B14/B25</f>
        <v>5.5986250077074877E-3</v>
      </c>
      <c r="D14" s="12">
        <v>5718.01</v>
      </c>
      <c r="E14" s="13">
        <f>++D14/B14</f>
        <v>4.7889530988274712E-2</v>
      </c>
      <c r="F14" s="12">
        <v>4838.16</v>
      </c>
      <c r="G14" s="11">
        <f>+F14/B14</f>
        <v>4.0520603015075374E-2</v>
      </c>
      <c r="H14" s="12">
        <f>+B14-D14-F14</f>
        <v>108843.83</v>
      </c>
      <c r="I14" s="11">
        <f>+H14/B14</f>
        <v>0.91158986599664993</v>
      </c>
    </row>
    <row r="15" spans="1:9" ht="21.75" customHeight="1">
      <c r="A15" s="9" t="s">
        <v>14</v>
      </c>
      <c r="B15" s="10">
        <v>23000</v>
      </c>
      <c r="C15" s="11">
        <f>+B15/B25</f>
        <v>1.0784621036622464E-3</v>
      </c>
      <c r="D15" s="15">
        <v>0</v>
      </c>
      <c r="E15" s="13">
        <f t="shared" si="0"/>
        <v>0</v>
      </c>
      <c r="F15" s="12">
        <v>0</v>
      </c>
      <c r="G15" s="11">
        <f t="shared" si="1"/>
        <v>0</v>
      </c>
      <c r="H15" s="12">
        <f t="shared" si="2"/>
        <v>23000</v>
      </c>
      <c r="I15" s="11">
        <f t="shared" si="3"/>
        <v>1</v>
      </c>
    </row>
    <row r="16" spans="1:9" ht="23.25" customHeight="1">
      <c r="A16" s="16" t="str">
        <f>+[1]Hoja2!A12</f>
        <v xml:space="preserve">Programa de Contingencia </v>
      </c>
      <c r="B16" s="12">
        <v>100000</v>
      </c>
      <c r="C16" s="11"/>
      <c r="D16" s="15">
        <v>0</v>
      </c>
      <c r="E16" s="13">
        <f t="shared" si="0"/>
        <v>0</v>
      </c>
      <c r="F16" s="12">
        <v>0</v>
      </c>
      <c r="G16" s="11">
        <f t="shared" si="1"/>
        <v>0</v>
      </c>
      <c r="H16" s="12">
        <f t="shared" si="2"/>
        <v>100000</v>
      </c>
      <c r="I16" s="11">
        <f t="shared" si="3"/>
        <v>1</v>
      </c>
    </row>
    <row r="17" spans="1:13" ht="28.5" customHeight="1">
      <c r="A17" s="17" t="s">
        <v>15</v>
      </c>
      <c r="B17" s="18">
        <f>SUM(B9:B16)</f>
        <v>20896565</v>
      </c>
      <c r="C17" s="19">
        <f>+B17/B25</f>
        <v>0.97983275866151598</v>
      </c>
      <c r="D17" s="18">
        <f>SUM(D9:D16)</f>
        <v>5107275.0499999989</v>
      </c>
      <c r="E17" s="19">
        <f>+D17/B17</f>
        <v>0.24440739662236347</v>
      </c>
      <c r="F17" s="18">
        <f>SUM(F9:F16)</f>
        <v>2237239.62</v>
      </c>
      <c r="G17" s="19">
        <f>+F17/B17</f>
        <v>0.10706255406091864</v>
      </c>
      <c r="H17" s="18">
        <f>+B17-D17-F17</f>
        <v>13552050.330000002</v>
      </c>
      <c r="I17" s="19">
        <f>+H17/B17</f>
        <v>0.64853004931671798</v>
      </c>
      <c r="L17" s="20" t="s">
        <v>16</v>
      </c>
      <c r="M17" s="21">
        <v>122802.43</v>
      </c>
    </row>
    <row r="18" spans="1:13" ht="6.6" customHeight="1">
      <c r="A18" s="41"/>
      <c r="B18" s="47"/>
      <c r="C18" s="51"/>
      <c r="D18" s="39"/>
      <c r="E18" s="49"/>
      <c r="F18" s="43"/>
      <c r="G18" s="40"/>
      <c r="H18" s="43"/>
      <c r="I18" s="40"/>
      <c r="L18" s="20" t="s">
        <v>17</v>
      </c>
      <c r="M18" s="21">
        <v>16470433.34</v>
      </c>
    </row>
    <row r="19" spans="1:13" ht="15" customHeight="1">
      <c r="A19" s="44" t="s">
        <v>18</v>
      </c>
      <c r="B19" s="12"/>
      <c r="C19" s="45"/>
      <c r="D19" s="39"/>
      <c r="E19" s="13"/>
      <c r="F19" s="43"/>
      <c r="G19" s="22"/>
      <c r="H19" s="43"/>
      <c r="I19" s="22"/>
      <c r="L19" s="20"/>
      <c r="M19" s="23"/>
    </row>
    <row r="20" spans="1:13" ht="20.25" customHeight="1">
      <c r="A20" s="41" t="s">
        <v>19</v>
      </c>
      <c r="B20" s="10">
        <v>61800</v>
      </c>
      <c r="C20" s="42">
        <f>+B20/B25</f>
        <v>2.8977807828837747E-3</v>
      </c>
      <c r="D20" s="43">
        <v>0</v>
      </c>
      <c r="E20" s="13">
        <f>+D20/B20</f>
        <v>0</v>
      </c>
      <c r="F20" s="43">
        <v>1358.32</v>
      </c>
      <c r="G20" s="11">
        <f>+F20/B20</f>
        <v>2.1979288025889967E-2</v>
      </c>
      <c r="H20" s="43">
        <f>+B20-D20-F20</f>
        <v>60441.68</v>
      </c>
      <c r="I20" s="11">
        <f>+H20/B20</f>
        <v>0.97802071197411</v>
      </c>
      <c r="M20" s="24"/>
    </row>
    <row r="21" spans="1:13" ht="27.75" customHeight="1">
      <c r="A21" s="41" t="s">
        <v>24</v>
      </c>
      <c r="B21" s="12">
        <v>368300</v>
      </c>
      <c r="C21" s="42"/>
      <c r="D21" s="43">
        <v>0</v>
      </c>
      <c r="E21" s="13"/>
      <c r="F21" s="43">
        <v>0</v>
      </c>
      <c r="G21" s="11">
        <f>+F21/B21</f>
        <v>0</v>
      </c>
      <c r="H21" s="43">
        <f>B21-D21-F21</f>
        <v>368300</v>
      </c>
      <c r="I21" s="11">
        <f>+H21/B21</f>
        <v>1</v>
      </c>
    </row>
    <row r="22" spans="1:13" ht="8.25" customHeight="1">
      <c r="A22" s="41"/>
      <c r="B22" s="48"/>
      <c r="C22" s="46"/>
      <c r="D22" s="39"/>
      <c r="E22" s="50"/>
      <c r="F22" s="43"/>
      <c r="G22" s="38"/>
      <c r="H22" s="43"/>
      <c r="I22" s="38"/>
    </row>
    <row r="23" spans="1:13" ht="25.9" customHeight="1">
      <c r="A23" s="17" t="s">
        <v>20</v>
      </c>
      <c r="B23" s="18">
        <f>SUM(B20:B21)</f>
        <v>430100</v>
      </c>
      <c r="C23" s="19">
        <f>+B23/B25</f>
        <v>2.0167241338484007E-2</v>
      </c>
      <c r="D23" s="18">
        <f>SUM(D20:D21)</f>
        <v>0</v>
      </c>
      <c r="E23" s="19">
        <f>+D23/B23</f>
        <v>0</v>
      </c>
      <c r="F23" s="18">
        <f>+F20+F21</f>
        <v>1358.32</v>
      </c>
      <c r="G23" s="19">
        <f>+F23/B23</f>
        <v>3.1581492676121831E-3</v>
      </c>
      <c r="H23" s="18">
        <f>+B23-D23-F23</f>
        <v>428741.68</v>
      </c>
      <c r="I23" s="19">
        <f>+H23/B23</f>
        <v>0.99684185073238785</v>
      </c>
    </row>
    <row r="24" spans="1:13" ht="9.6" customHeight="1">
      <c r="A24" s="9"/>
      <c r="B24" s="12"/>
      <c r="C24" s="26"/>
      <c r="D24" s="12"/>
      <c r="E24" s="13"/>
      <c r="F24" s="12"/>
      <c r="G24" s="26"/>
      <c r="H24" s="12"/>
      <c r="I24" s="26"/>
    </row>
    <row r="25" spans="1:13" ht="25.9" customHeight="1">
      <c r="A25" s="25" t="s">
        <v>21</v>
      </c>
      <c r="B25" s="18">
        <f>+B17+B23</f>
        <v>21326665</v>
      </c>
      <c r="C25" s="19">
        <f>+C17+C23</f>
        <v>1</v>
      </c>
      <c r="D25" s="18">
        <f>+D17+D23</f>
        <v>5107275.0499999989</v>
      </c>
      <c r="E25" s="19">
        <f>+D25/B25</f>
        <v>0.23947837366976971</v>
      </c>
      <c r="F25" s="18">
        <f>+F17+F23</f>
        <v>2238597.94</v>
      </c>
      <c r="G25" s="19">
        <f>+F25/B25</f>
        <v>0.10496708885332047</v>
      </c>
      <c r="H25" s="18">
        <f>+H17+H23</f>
        <v>13980792.010000002</v>
      </c>
      <c r="I25" s="19">
        <f>+H25/B25</f>
        <v>0.65555453747690984</v>
      </c>
    </row>
    <row r="26" spans="1:13" ht="14.25">
      <c r="B26" s="27"/>
      <c r="C26" s="28"/>
      <c r="D26" s="28"/>
      <c r="E26" s="28"/>
      <c r="F26" s="28"/>
      <c r="G26" s="28"/>
      <c r="H26" s="29"/>
      <c r="I26" s="30"/>
    </row>
    <row r="27" spans="1:13" ht="14.25">
      <c r="H27" s="31"/>
      <c r="I27" s="30"/>
    </row>
    <row r="28" spans="1:13" ht="37.5" customHeight="1">
      <c r="A28" s="32" t="s">
        <v>22</v>
      </c>
      <c r="B28" s="32" t="s">
        <v>7</v>
      </c>
      <c r="L28" s="33"/>
    </row>
    <row r="29" spans="1:13" ht="42.75" customHeight="1">
      <c r="A29" s="34" t="s">
        <v>27</v>
      </c>
      <c r="B29" s="35">
        <v>5412944.7699999996</v>
      </c>
      <c r="K29" s="33"/>
    </row>
    <row r="30" spans="1:13" ht="11.45" customHeight="1">
      <c r="A30" s="36"/>
      <c r="B30" s="37"/>
      <c r="K30" s="33"/>
    </row>
    <row r="31" spans="1:13" ht="33" customHeight="1">
      <c r="A31" s="52"/>
      <c r="B31" s="52"/>
      <c r="C31" s="52"/>
      <c r="D31" s="52"/>
      <c r="E31" s="52"/>
      <c r="F31" s="52"/>
      <c r="G31" s="52"/>
      <c r="H31" s="52"/>
      <c r="I31" s="52"/>
    </row>
    <row r="32" spans="1:13">
      <c r="A32" s="31"/>
    </row>
  </sheetData>
  <sheetProtection password="A392" sheet="1" objects="1" scenarios="1"/>
  <mergeCells count="9">
    <mergeCell ref="A31:I31"/>
    <mergeCell ref="A2:I2"/>
    <mergeCell ref="A3:I3"/>
    <mergeCell ref="A4:I4"/>
    <mergeCell ref="A6:A7"/>
    <mergeCell ref="B6:B7"/>
    <mergeCell ref="D6:E6"/>
    <mergeCell ref="F6:G6"/>
    <mergeCell ref="H6:I6"/>
  </mergeCells>
  <printOptions horizontalCentered="1"/>
  <pageMargins left="0.39370078740157483" right="0.39370078740157483" top="0.94488188976377963" bottom="0.70866141732283472" header="0.59055118110236227" footer="0.39370078740157483"/>
  <pageSetup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marzo2018</vt:lpstr>
      <vt:lpstr>Hoja1</vt:lpstr>
      <vt:lpstr>'ejecucion marzo2018'!Área_de_impresión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ilfigueroa</dc:creator>
  <cp:lastModifiedBy>ilfigueroa</cp:lastModifiedBy>
  <cp:lastPrinted>2017-07-05T23:19:12Z</cp:lastPrinted>
  <dcterms:created xsi:type="dcterms:W3CDTF">2017-07-04T01:46:32Z</dcterms:created>
  <dcterms:modified xsi:type="dcterms:W3CDTF">2018-07-13T00:05:29Z</dcterms:modified>
</cp:coreProperties>
</file>