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firstSheet="6" activeTab="6"/>
  </bookViews>
  <sheets>
    <sheet name="REINA DE LA PAZ RODRIGUEZ ZELAY" sheetId="1" r:id="rId1"/>
    <sheet name="ARTICULOS ADJUDICADO" sheetId="2" r:id="rId2"/>
    <sheet name="MULTIPLES NEGOCIOS, S.A. DE C.V" sheetId="3" r:id="rId3"/>
    <sheet name="ARTICULOS ADJUDICAD" sheetId="4" r:id="rId4"/>
    <sheet name="LIBRERIA Y PAPELERIA NUEVO SIGL" sheetId="5" r:id="rId5"/>
    <sheet name="ARTICULOS ADJUDICADOS" sheetId="6" r:id="rId6"/>
    <sheet name="INDUSTRIAS FACELA, S.A. DE C.V." sheetId="7" r:id="rId7"/>
    <sheet name="REVERSO FACELA" sheetId="8" r:id="rId8"/>
    <sheet name="DPG, S.A. DE C.V." sheetId="9" r:id="rId9"/>
    <sheet name="REVERSO DPG" sheetId="10" r:id="rId10"/>
    <sheet name="LAUREL, S.A. DE C.V." sheetId="11" r:id="rId11"/>
    <sheet name="REVERSO LAUREL" sheetId="12" r:id="rId12"/>
  </sheets>
  <definedNames>
    <definedName name="_xlnm.Print_Area" localSheetId="8">'DPG, S.A. DE C.V.'!$A$1:$H$47</definedName>
    <definedName name="_xlnm.Print_Area" localSheetId="6">'INDUSTRIAS FACELA, S.A. DE C.V.'!$A$1:$H$47</definedName>
    <definedName name="_xlnm.Print_Area" localSheetId="10">'LAUREL, S.A. DE C.V.'!$A$1:$H$47</definedName>
    <definedName name="_xlnm.Print_Area" localSheetId="4">'LIBRERIA Y PAPELERIA NUEVO SIGL'!$A$1:$H$48</definedName>
    <definedName name="_xlnm.Print_Area" localSheetId="2">'MULTIPLES NEGOCIOS, S.A. DE C.V'!$A$1:$H$47</definedName>
    <definedName name="_xlnm.Print_Area" localSheetId="0">'REINA DE LA PAZ RODRIGUEZ ZELAY'!$A$1:$H$47</definedName>
    <definedName name="_xlnm.Print_Titles" localSheetId="8">'DPG, S.A. DE C.V.'!$1:$44</definedName>
    <definedName name="_xlnm.Print_Titles" localSheetId="6">'INDUSTRIAS FACELA, S.A. DE C.V.'!$1:$44</definedName>
    <definedName name="_xlnm.Print_Titles" localSheetId="10">'LAUREL, S.A. DE C.V.'!$1:$44</definedName>
    <definedName name="_xlnm.Print_Titles" localSheetId="4">'LIBRERIA Y PAPELERIA NUEVO SIGL'!$1:$45</definedName>
    <definedName name="_xlnm.Print_Titles" localSheetId="2">'MULTIPLES NEGOCIOS, S.A. DE C.V'!$1:$44</definedName>
    <definedName name="_xlnm.Print_Titles" localSheetId="0">'REINA DE LA PAZ RODRIGUEZ ZELAY'!$1:$44</definedName>
  </definedNames>
  <calcPr fullCalcOnLoad="1"/>
</workbook>
</file>

<file path=xl/sharedStrings.xml><?xml version="1.0" encoding="utf-8"?>
<sst xmlns="http://schemas.openxmlformats.org/spreadsheetml/2006/main" count="478" uniqueCount="131">
  <si>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</si>
  <si>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</si>
  <si>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</si>
  <si>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</si>
  <si>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</si>
  <si>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</si>
  <si>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</si>
  <si>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</si>
  <si>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</si>
  <si>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</si>
  <si>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</si>
  <si>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</si>
  <si>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</si>
  <si>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</si>
  <si>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</si>
  <si>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</si>
  <si>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</si>
  <si>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</si>
  <si>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</si>
  <si>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</si>
  <si>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</si>
  <si>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</si>
  <si>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</si>
  <si>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LICDA. LOYDA MARIELOS ALFARO CHEVEZ</t>
  </si>
  <si>
    <t>DIRECTORA EJECUTIVA DEL FONAT</t>
  </si>
  <si>
    <r>
      <t xml:space="preserve">4)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</si>
  <si>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</si>
  <si>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REINA DE LA PAZ RODRIGUEZ ZELAYA
</t>
    </r>
    <r>
      <rPr>
        <b/>
        <sz val="8"/>
        <rFont val="Arial"/>
        <family val="2"/>
      </rPr>
      <t>(OFFICE SYSTEM)</t>
    </r>
  </si>
  <si>
    <r>
      <t xml:space="preserve">Proceso No: </t>
    </r>
    <r>
      <rPr>
        <b/>
        <sz val="11"/>
        <rFont val="Arial"/>
        <family val="2"/>
      </rPr>
      <t>LG-37/FONAT/2018</t>
    </r>
  </si>
  <si>
    <t>"SUMINISTRO DE PAPELERIA Y ARTICULOS DE OFICINA PARA FONAT Y CONASEVI"</t>
  </si>
  <si>
    <t>GERENCIA ADMINISTRATIVA Y CONASEVI</t>
  </si>
  <si>
    <t>Solicito se entregue (n) el (los) producto/servicio que se detallan en la presente Orden de Compra a GERENCIA ADMINISTRACION Y FINANZAS - FONAT, Ubicada en Avenida  Bugambilias, No. R-6, Colonia San Francisco, San Salvador. Según detalle siguiente:</t>
  </si>
  <si>
    <t>54105
54114</t>
  </si>
  <si>
    <t>SUMINISTRO DE PAPELERIA Y ARTICULOS DE OFICINA PARA FONAT Y CONASEVI, SEGÚN LISTADO AL REVERSO DE LA PRESENTE ORDEN DE COMPRA.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</si>
  <si>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UBICADA EN: AVENIDA BUGAMBILIAS, No. R-6, COLONIA SAN FRANCISCO, SAN SALVADOR, EN FORMA PARCIAL DE ACUERDO A PEDIDOS SOLICITADOS POR EL ADMINISTRADOR DE LA PRESENTE ORDEN DE COMPRA.</t>
    </r>
  </si>
  <si>
    <r>
      <t xml:space="preserve">2) </t>
    </r>
    <r>
      <rPr>
        <sz val="11"/>
        <rFont val="Calibri"/>
        <family val="2"/>
      </rPr>
      <t>SE DESIGNA COMO ADMINISTRADOR DE LA PRESENTE ORDEN DE COMPRA AL SEÑOR ABEL STANLEY FLORES LIMA, QUIEN DESEMPEÑA EL CARGO DE ENCARGADO DE ACTIVO FIJO, TRANSPORTE Y SUMINISTRO DEL FONAT.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</si>
  <si>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FORMA DE PAGO:  CREDITO A 30 DIAS</t>
    </r>
  </si>
  <si>
    <t>NIT: 1110-060176-101-3</t>
  </si>
  <si>
    <t>IVA: 176241-6</t>
  </si>
  <si>
    <r>
      <t xml:space="preserve">LICDA. LOYDA MARIELOS ALFARO CHEVEZ
</t>
    </r>
    <r>
      <rPr>
        <b/>
        <sz val="10"/>
        <rFont val="Arial"/>
        <family val="2"/>
      </rPr>
      <t>DIRECTORA EJECUTIVA DEL FONAT</t>
    </r>
  </si>
  <si>
    <t>PRECIO UNITARIO</t>
  </si>
  <si>
    <t>MONTO</t>
  </si>
  <si>
    <t>PEDIDO FONAT</t>
  </si>
  <si>
    <t>PAPEL HIGIENICO DE ROLLO DE 400 MTS MARCA ENCANTO</t>
  </si>
  <si>
    <t>BORRADOR DE GOMA MARCA NOKY No.1</t>
  </si>
  <si>
    <t>CUENTA FACIL DE 42 ML MARCA AZOR</t>
  </si>
  <si>
    <t>PAINT MAKER 1 BLANCO Y 1 NEGRO</t>
  </si>
  <si>
    <t>PEDIDO CONASEVI</t>
  </si>
  <si>
    <t>CINTA ADHESIVA ANCHA DE 2” GRIS ROLLO</t>
  </si>
  <si>
    <t>CAJA DE CRAYOLA GRUESA TRIANGULAR LARGA DE 12 UNIDADES</t>
  </si>
  <si>
    <t>TUBO DE PEGAMENTO UHU 20 ML</t>
  </si>
  <si>
    <t>BOTE DE PEGAMENTO UHU 90 ML</t>
  </si>
  <si>
    <t>SUB TOTAL……….</t>
  </si>
  <si>
    <t>TOTAL GENERAL……….</t>
  </si>
  <si>
    <r>
      <t xml:space="preserve">LISTADO DE PAPELERIA Y ARTICULOS DE OFICINA ADJUDICADOS A:
</t>
    </r>
    <r>
      <rPr>
        <b/>
        <sz val="10"/>
        <rFont val="Arial"/>
        <family val="2"/>
      </rPr>
      <t>REINA DE LA PAZ RODRIGUEZ ZELAYA</t>
    </r>
  </si>
  <si>
    <t>72</t>
  </si>
  <si>
    <t>MULTIPLES NEGOCIOS, S.A. DE C.V.</t>
  </si>
  <si>
    <t>73</t>
  </si>
  <si>
    <t>NIT: 0614-110394-104-5</t>
  </si>
  <si>
    <t>IVA: 78670-5</t>
  </si>
  <si>
    <t>FASTENER METALICOS PARA FOLDER MARCA MN CAJA DE 50 UNIDADES</t>
  </si>
  <si>
    <t>CLIP METALICOS DE 33MM MARCA MN CAJA DE 100 UNIDADES</t>
  </si>
  <si>
    <t>CLIP METALICOS DE 28MM MARCA MN CAJA DE 100 UNIDADES</t>
  </si>
  <si>
    <t>POST-IT BANDERITAS MARCA OFFIMAK 100 UNIDADES</t>
  </si>
  <si>
    <t>REGLA TRANSPARENTE DE 30 CM MARCA POINTER</t>
  </si>
  <si>
    <t>TIJERA METALICA DE 7” MARCA AMERICAN</t>
  </si>
  <si>
    <t>LAPIZ GRUESO TRIANGULAR DE COLOR LARGO DE 12 UNIDADES MARCA POINTER</t>
  </si>
  <si>
    <t>BINDER CLIP DE 1 5/8 (41 MM) CAJA DE 12 UNIDADES MARCA  MN</t>
  </si>
  <si>
    <t>BARRA PARA PISTOLA DE SILICON MARCA POINTER</t>
  </si>
  <si>
    <t>PISTOLA PARA BARRA DE SILICON MARCA SECURITY</t>
  </si>
  <si>
    <r>
      <t xml:space="preserve">LISTADO DE PAPELERIA Y ARTICULOS DE OFICINA ADJUDICADOS A:
</t>
    </r>
    <r>
      <rPr>
        <b/>
        <sz val="10"/>
        <rFont val="Arial"/>
        <family val="2"/>
      </rPr>
      <t>MULTIPLES NEGOCIOS, S.A. DE C.V.</t>
    </r>
  </si>
  <si>
    <t>LIBRERÍA Y PAPELERIA EL NUEVO SIGLO, S.A. DE C.V.</t>
  </si>
  <si>
    <t>NIT: 0614-211100-105-8</t>
  </si>
  <si>
    <t>IVA: 129521-1</t>
  </si>
  <si>
    <t>74</t>
  </si>
  <si>
    <t>ALMOHADILLA No.1 AZUL MARCA STUDMARK</t>
  </si>
  <si>
    <t>CALCULADORA DE 12 DIGITOS DE ESCRITORIO MARCA CASIO</t>
  </si>
  <si>
    <t>CINTA MAGICA DE 18MMX25MTS MARCA STUDMARK</t>
  </si>
  <si>
    <t>MARCADORES FLOURESCENTES 6 AMARILLOS Y 6 VERDES MARCA STUDMARK</t>
  </si>
  <si>
    <t>CINTA ADHESIVA DE 18MMX25M (3/4X25) MARCA STUDMARK</t>
  </si>
  <si>
    <t>PORTA LAPIZ ACRILICO PARA ESCRITORIO MARCA STUDMARK</t>
  </si>
  <si>
    <t>PAPELERA ACRILICA DE TRES NIVELES ( 3 BANDEJAS) MARCA STUDMARK</t>
  </si>
  <si>
    <t xml:space="preserve">HOJAS PROTECTORAS TAMAÑO CARTA </t>
  </si>
  <si>
    <r>
      <t xml:space="preserve">LISTADO DE PAPELERIA Y ARTICULOS DE OFICINA ADJUDICADOS A:
</t>
    </r>
    <r>
      <rPr>
        <b/>
        <sz val="10"/>
        <rFont val="Arial"/>
        <family val="2"/>
      </rPr>
      <t>LIBRERÍA Y PAPELERIA EL NUEVO SIGLO, S.A. DE C.V.</t>
    </r>
  </si>
  <si>
    <t>NIT: 0614-070291-101-8</t>
  </si>
  <si>
    <t>IVA: 33380-8</t>
  </si>
  <si>
    <t>INDUSTRIAS FACELA, S.A. DE C.V.</t>
  </si>
  <si>
    <t xml:space="preserve">PAPEL BOND TAMAÑO CARTA, 98% DE BLANCURA,BASE 20, RESISTENTE A LA DOBLE IMPRESIÓN RESMA MARCA FACELA </t>
  </si>
  <si>
    <t>FOLDER COLOR MANILA TAMAÑO CARTA MARCA FACELA</t>
  </si>
  <si>
    <t>FOLDER COLOR MANILA TAMAÑO OFICIO MARCA FACELA</t>
  </si>
  <si>
    <t>ROLLO DE TOALLA 800 250 MTS MARCA ALAS DORADAS</t>
  </si>
  <si>
    <t>CINTA ADHESIVA ANCHA DE 2”X28MTS TRANSPARENTE MARCA AMERICAN TAPE</t>
  </si>
  <si>
    <t>CORRECTOR  TIPO LAPIZ 3ML MARCA FACELA</t>
  </si>
  <si>
    <t>NOTAS ADHESIVAS 3X3 DE 500 UNIDADES MARCA QUICK</t>
  </si>
  <si>
    <t>SACAGRAPAS MARCA FACELA</t>
  </si>
  <si>
    <t>PAPEL FABRIANO LISO BLANCO DE 8.5X11 220G</t>
  </si>
  <si>
    <t>ENGRAPADORA METALICA DE TIRA COMPLETA, PARA 20 HOJAS DE 18 A 20 CM APROX.MARCA FACELA</t>
  </si>
  <si>
    <r>
      <t xml:space="preserve">LISTADO DE PAPELERIA Y ARTICULOS DE OFICINA ADJUDICADOS A:
</t>
    </r>
    <r>
      <rPr>
        <b/>
        <sz val="10"/>
        <rFont val="Arial"/>
        <family val="2"/>
      </rPr>
      <t>INDUSTRIAS FACELA, S.A. DE C.V.</t>
    </r>
  </si>
  <si>
    <t>75</t>
  </si>
  <si>
    <t>DPG, S.A. DE C.V.</t>
  </si>
  <si>
    <t>NIT: 0614-090294-106-0</t>
  </si>
  <si>
    <t>IVA: 78077-4</t>
  </si>
  <si>
    <t>SOBRE BLANCO SIN VENTANILLA MARCA PLECK</t>
  </si>
  <si>
    <t xml:space="preserve">FASTENER METALICOS GUSANO </t>
  </si>
  <si>
    <t>76</t>
  </si>
  <si>
    <t>NIT: 0614-240512-101-9</t>
  </si>
  <si>
    <t>IVA: 127030-1</t>
  </si>
  <si>
    <t>LAUREL, S.A. DE C.V.</t>
  </si>
  <si>
    <t>77</t>
  </si>
  <si>
    <t xml:space="preserve">BOLIGRAFO PUNTA FINA DE 0.7 MM TINTA SEMI GEL COLOR AZUL CAJA DE 12 UNIDADES MARCA STUDMARK </t>
  </si>
  <si>
    <t>BOLIGRAFO PUNTA FINA DE 0.7 MM TINTA SEMI GEL COLOR NEGRO CAJA DE 12 UNIDADES MARCA STUDMARK</t>
  </si>
  <si>
    <t>FASTENER PLASTICOS DIFERENTES COLORES CAJA MARCA OFIMAK</t>
  </si>
  <si>
    <t>TIRRO DE ¾”X16 YARDAS APROXIMADAMENTE MARCA ABRO</t>
  </si>
  <si>
    <t>DISPENSADOR DE CINTA ADHESIVA COLOR NEGRO PEQUEÑO MARCA STUDMARK</t>
  </si>
  <si>
    <t>LAPIZ DE GRAFITO COLOR NEGRO HB No.2 CAJA MARCA STUDMARK</t>
  </si>
  <si>
    <r>
      <t xml:space="preserve">LISTADO DE PAPELERIA Y ARTICULOS DE OFICINA ADJUDICADOS A:
</t>
    </r>
    <r>
      <rPr>
        <b/>
        <sz val="10"/>
        <rFont val="Arial"/>
        <family val="2"/>
      </rPr>
      <t>LAUREL, S.A. DE C.V.</t>
    </r>
  </si>
  <si>
    <r>
      <t xml:space="preserve">LISTADO DE PAPELERIA Y ARTICULOS DE OFICINA ADJUDICADOS A:
</t>
    </r>
    <r>
      <rPr>
        <b/>
        <sz val="11"/>
        <rFont val="Arial"/>
        <family val="2"/>
      </rPr>
      <t>DPG, S.A. DE C.V.</t>
    </r>
  </si>
  <si>
    <t>TOTAL……………</t>
  </si>
  <si>
    <t>SAN SALVADOR, 13 DE AGOSTO DE 2018</t>
  </si>
  <si>
    <t>ITEM
ADJUDICADO</t>
  </si>
  <si>
    <t>CANTIDAD
ADJUDICADA</t>
  </si>
  <si>
    <t>UNIDAD
DE MEDIDA</t>
  </si>
  <si>
    <t>CAJA</t>
  </si>
  <si>
    <t>RESMA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</si>
  <si>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PERSONA NATURAL REINA DE LA PAZ RODRIGUEZ ZELAYA,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</si>
  <si>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LAUREL,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</si>
  <si>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DPG,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</si>
  <si>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INDUSTRIAS FACELA,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</si>
  <si>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LIBRERÍA Y PAPELERIA EL NUEVO SIGLO, S.A. DE C.V., DEBERA DE SUMINISTRAR LOS PRODUCTOS ADJUDICADOS DE CONFORMIDAD A SU OFERTA TECNICA Y ECONOMICA PRESENTADA.</t>
    </r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</si>
  <si>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MULTIPLES NEGOCIOS, S.A. DE C.V., DEBERA DE SUMINISTRAR LOS PRODUCTOS ADJUDICADOS DE CONFORMIDAD A SU OFERTA TECNICA Y ECONOMICA PRESENTADA.</t>
    </r>
  </si>
  <si>
    <t>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</si>
</sst>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3"/>
      <name val="Arial Narrow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2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8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28" xfId="0" applyFont="1" applyBorder="1" applyAlignment="1" quotePrefix="1">
      <alignment horizontal="right" vertical="center" wrapText="1"/>
    </xf>
    <xf numFmtId="0" fontId="42" fillId="0" borderId="10" xfId="54" applyFont="1" applyFill="1" applyBorder="1" applyAlignment="1">
      <alignment horizontal="center" vertical="center" wrapText="1"/>
      <protection/>
    </xf>
    <xf numFmtId="0" fontId="81" fillId="0" borderId="18" xfId="0" applyFont="1" applyBorder="1" applyAlignment="1">
      <alignment horizontal="center"/>
    </xf>
    <xf numFmtId="0" fontId="81" fillId="0" borderId="18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Continuous" vertical="justify"/>
    </xf>
    <xf numFmtId="0" fontId="4" fillId="0" borderId="32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82" fillId="0" borderId="18" xfId="0" applyFont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 wrapText="1"/>
      <protection/>
    </xf>
    <xf numFmtId="176" fontId="30" fillId="0" borderId="23" xfId="54" applyNumberFormat="1" applyFont="1" applyFill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3" fontId="83" fillId="0" borderId="18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right"/>
    </xf>
    <xf numFmtId="176" fontId="37" fillId="32" borderId="23" xfId="54" applyNumberFormat="1" applyFont="1" applyFill="1" applyBorder="1" applyAlignment="1">
      <alignment horizontal="right" vertical="center"/>
      <protection/>
    </xf>
    <xf numFmtId="176" fontId="3" fillId="0" borderId="34" xfId="54" applyNumberFormat="1" applyFont="1" applyBorder="1" applyAlignment="1">
      <alignment horizontal="right" vertical="center"/>
      <protection/>
    </xf>
    <xf numFmtId="0" fontId="84" fillId="0" borderId="35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84" fillId="0" borderId="35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28" xfId="0" applyFont="1" applyBorder="1" applyAlignment="1">
      <alignment horizontal="left" vertical="center"/>
    </xf>
    <xf numFmtId="0" fontId="32" fillId="0" borderId="36" xfId="0" applyFont="1" applyBorder="1" applyAlignment="1">
      <alignment vertical="center" wrapText="1"/>
    </xf>
    <xf numFmtId="0" fontId="32" fillId="0" borderId="36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6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0" fontId="32" fillId="0" borderId="36" xfId="0" applyFont="1" applyBorder="1" applyAlignment="1">
      <alignment horizontal="justify" vertical="center" wrapText="1"/>
    </xf>
    <xf numFmtId="177" fontId="32" fillId="0" borderId="36" xfId="0" applyNumberFormat="1" applyFont="1" applyBorder="1" applyAlignment="1">
      <alignment horizontal="right" vertical="center" wrapText="1"/>
    </xf>
    <xf numFmtId="177" fontId="41" fillId="0" borderId="36" xfId="0" applyNumberFormat="1" applyFont="1" applyBorder="1" applyAlignment="1">
      <alignment horizontal="right" vertical="center" wrapText="1"/>
    </xf>
    <xf numFmtId="177" fontId="33" fillId="0" borderId="36" xfId="0" applyNumberFormat="1" applyFont="1" applyBorder="1" applyAlignment="1">
      <alignment horizontal="right" vertical="center" wrapText="1"/>
    </xf>
    <xf numFmtId="177" fontId="39" fillId="0" borderId="36" xfId="0" applyNumberFormat="1" applyFont="1" applyBorder="1" applyAlignment="1">
      <alignment horizontal="right" vertical="center" wrapText="1"/>
    </xf>
    <xf numFmtId="176" fontId="36" fillId="0" borderId="10" xfId="54" applyNumberFormat="1" applyFont="1" applyFill="1" applyBorder="1" applyAlignment="1">
      <alignment horizontal="right" vertical="center"/>
      <protection/>
    </xf>
    <xf numFmtId="0" fontId="32" fillId="0" borderId="37" xfId="0" applyFont="1" applyBorder="1" applyAlignment="1">
      <alignment horizontal="justify" vertical="center" wrapText="1"/>
    </xf>
    <xf numFmtId="177" fontId="32" fillId="0" borderId="37" xfId="0" applyNumberFormat="1" applyFont="1" applyBorder="1" applyAlignment="1">
      <alignment horizontal="right" vertical="center" wrapText="1"/>
    </xf>
    <xf numFmtId="0" fontId="39" fillId="0" borderId="3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0" fontId="85" fillId="0" borderId="37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justify" vertical="center" wrapText="1"/>
    </xf>
    <xf numFmtId="177" fontId="22" fillId="0" borderId="0" xfId="0" applyNumberFormat="1" applyFont="1" applyAlignment="1">
      <alignment vertical="center"/>
    </xf>
    <xf numFmtId="3" fontId="85" fillId="0" borderId="36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34" fillId="0" borderId="11" xfId="0" applyNumberFormat="1" applyFont="1" applyBorder="1" applyAlignment="1">
      <alignment horizontal="center" wrapText="1"/>
    </xf>
    <xf numFmtId="177" fontId="34" fillId="0" borderId="0" xfId="0" applyNumberFormat="1" applyFont="1" applyBorder="1" applyAlignment="1">
      <alignment horizontal="center"/>
    </xf>
    <xf numFmtId="177" fontId="34" fillId="0" borderId="23" xfId="0" applyNumberFormat="1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177" fontId="34" fillId="0" borderId="11" xfId="0" applyNumberFormat="1" applyFont="1" applyBorder="1" applyAlignment="1">
      <alignment horizontal="center"/>
    </xf>
    <xf numFmtId="0" fontId="33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28" xfId="0" applyFont="1" applyBorder="1" applyAlignment="1" quotePrefix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28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24" fillId="0" borderId="39" xfId="54" applyFont="1" applyBorder="1" applyAlignment="1">
      <alignment horizontal="center" vertical="center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42" xfId="54" applyFont="1" applyFill="1" applyBorder="1" applyAlignment="1">
      <alignment horizontal="left" vertical="center" wrapText="1"/>
      <protection/>
    </xf>
    <xf numFmtId="0" fontId="10" fillId="0" borderId="43" xfId="54" applyFont="1" applyFill="1" applyBorder="1" applyAlignment="1">
      <alignment horizontal="left" vertical="center" wrapText="1"/>
      <protection/>
    </xf>
    <xf numFmtId="0" fontId="10" fillId="0" borderId="44" xfId="54" applyFont="1" applyFill="1" applyBorder="1" applyAlignment="1">
      <alignment horizontal="left" vertical="center" wrapText="1"/>
      <protection/>
    </xf>
    <xf numFmtId="0" fontId="84" fillId="0" borderId="35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28" xfId="0" applyFont="1" applyBorder="1" applyAlignment="1">
      <alignment horizontal="left" vertical="center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28" xfId="0" applyFont="1" applyBorder="1" applyAlignment="1" quotePrefix="1">
      <alignment horizontal="justify" vertical="justify" wrapText="1"/>
    </xf>
    <xf numFmtId="0" fontId="32" fillId="0" borderId="35" xfId="0" applyFont="1" applyBorder="1" applyAlignment="1">
      <alignment horizontal="justify" vertical="center" wrapText="1"/>
    </xf>
    <xf numFmtId="0" fontId="23" fillId="0" borderId="45" xfId="54" applyFont="1" applyBorder="1" applyAlignment="1">
      <alignment horizontal="justify" vertical="center" wrapText="1"/>
      <protection/>
    </xf>
    <xf numFmtId="0" fontId="23" fillId="0" borderId="46" xfId="54" applyFont="1" applyBorder="1" applyAlignment="1">
      <alignment horizontal="justify" vertical="center" wrapText="1"/>
      <protection/>
    </xf>
    <xf numFmtId="0" fontId="23" fillId="0" borderId="47" xfId="54" applyFont="1" applyBorder="1" applyAlignment="1">
      <alignment horizontal="justify" vertical="center" wrapText="1"/>
      <protection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2" fillId="0" borderId="35" xfId="0" applyFont="1" applyBorder="1" applyAlignment="1">
      <alignment horizontal="justify" vertical="center" wrapText="1"/>
    </xf>
    <xf numFmtId="0" fontId="82" fillId="0" borderId="0" xfId="0" applyFont="1" applyBorder="1" applyAlignment="1">
      <alignment horizontal="justify" vertical="center" wrapText="1"/>
    </xf>
    <xf numFmtId="0" fontId="82" fillId="0" borderId="28" xfId="0" applyFont="1" applyBorder="1" applyAlignment="1">
      <alignment horizontal="justify" vertical="center" wrapText="1"/>
    </xf>
    <xf numFmtId="177" fontId="22" fillId="0" borderId="45" xfId="0" applyNumberFormat="1" applyFont="1" applyFill="1" applyBorder="1" applyAlignment="1">
      <alignment horizontal="center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40" fillId="0" borderId="50" xfId="0" applyFont="1" applyBorder="1" applyAlignment="1">
      <alignment horizontal="left" vertical="center"/>
    </xf>
    <xf numFmtId="0" fontId="40" fillId="0" borderId="46" xfId="0" applyFont="1" applyBorder="1" applyAlignment="1">
      <alignment horizontal="left" vertical="center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35" fillId="32" borderId="55" xfId="54" applyFont="1" applyFill="1" applyBorder="1" applyAlignment="1">
      <alignment horizontal="center" vertical="center" wrapText="1"/>
      <protection/>
    </xf>
    <xf numFmtId="0" fontId="28" fillId="32" borderId="56" xfId="54" applyFont="1" applyFill="1" applyBorder="1" applyAlignment="1">
      <alignment horizontal="center" vertical="center"/>
      <protection/>
    </xf>
    <xf numFmtId="0" fontId="28" fillId="32" borderId="57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28" xfId="54" applyFont="1" applyFill="1" applyBorder="1" applyAlignment="1">
      <alignment horizontal="center" vertical="center"/>
      <protection/>
    </xf>
    <xf numFmtId="0" fontId="15" fillId="32" borderId="28" xfId="54" applyFont="1" applyFill="1" applyBorder="1" applyAlignment="1">
      <alignment horizontal="left" vertical="center"/>
      <protection/>
    </xf>
    <xf numFmtId="0" fontId="15" fillId="32" borderId="17" xfId="54" applyFont="1" applyFill="1" applyBorder="1" applyAlignment="1">
      <alignment horizontal="left" vertical="center"/>
      <protection/>
    </xf>
    <xf numFmtId="0" fontId="15" fillId="32" borderId="57" xfId="54" applyFont="1" applyFill="1" applyBorder="1" applyAlignment="1">
      <alignment horizontal="left" vertical="center"/>
      <protection/>
    </xf>
    <xf numFmtId="0" fontId="15" fillId="32" borderId="58" xfId="54" applyFont="1" applyFill="1" applyBorder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59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177" fontId="22" fillId="0" borderId="61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33" fillId="0" borderId="36" xfId="0" applyFont="1" applyBorder="1" applyAlignment="1">
      <alignment horizontal="righ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77" fontId="34" fillId="0" borderId="11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 vertical="center"/>
    </xf>
    <xf numFmtId="177" fontId="34" fillId="0" borderId="23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right" vertical="center" wrapText="1"/>
    </xf>
    <xf numFmtId="0" fontId="33" fillId="0" borderId="46" xfId="0" applyFont="1" applyBorder="1" applyAlignment="1">
      <alignment horizontal="right" vertical="center" wrapText="1"/>
    </xf>
    <xf numFmtId="0" fontId="33" fillId="0" borderId="49" xfId="0" applyFont="1" applyBorder="1" applyAlignment="1">
      <alignment horizontal="right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right" vertical="center" wrapText="1"/>
    </xf>
    <xf numFmtId="0" fontId="41" fillId="0" borderId="46" xfId="0" applyFont="1" applyBorder="1" applyAlignment="1">
      <alignment horizontal="right" vertical="center" wrapText="1"/>
    </xf>
    <xf numFmtId="0" fontId="41" fillId="0" borderId="49" xfId="0" applyFont="1" applyBorder="1" applyAlignment="1">
      <alignment horizontal="right" vertical="center" wrapText="1"/>
    </xf>
    <xf numFmtId="0" fontId="41" fillId="0" borderId="36" xfId="0" applyFont="1" applyBorder="1" applyAlignment="1">
      <alignment horizontal="right" vertical="center" wrapText="1"/>
    </xf>
    <xf numFmtId="0" fontId="33" fillId="0" borderId="3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67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96225"/>
          <a:ext cx="82296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486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77175"/>
          <a:ext cx="82296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4860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32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77175"/>
          <a:ext cx="822960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5812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86700"/>
          <a:ext cx="82296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676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96225"/>
          <a:ext cx="822960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78390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31</xdr:row>
      <xdr:rowOff>133350</xdr:rowOff>
    </xdr:to>
    <xdr:sp>
      <xdr:nvSpPr>
        <xdr:cNvPr id="6" name="Conector recto 6"/>
        <xdr:cNvSpPr>
          <a:spLocks/>
        </xdr:cNvSpPr>
      </xdr:nvSpPr>
      <xdr:spPr>
        <a:xfrm>
          <a:off x="19050" y="7867650"/>
          <a:ext cx="82296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171450</xdr:rowOff>
    </xdr:from>
    <xdr:to>
      <xdr:col>1</xdr:col>
      <xdr:colOff>476250</xdr:colOff>
      <xdr:row>2</xdr:row>
      <xdr:rowOff>209550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7145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0"/>
  <sheetViews>
    <sheetView zoomScaleSheetLayoutView="115" workbookViewId="0" topLeftCell="A1">
      <selection activeCell="E8" sqref="E8:F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55</v>
      </c>
    </row>
    <row r="6" spans="1:10" ht="20.25" customHeight="1">
      <c r="A6" s="165" t="s">
        <v>13</v>
      </c>
      <c r="B6" s="166"/>
      <c r="C6" s="166"/>
      <c r="D6" s="166"/>
      <c r="E6" s="167">
        <f ca="1">YEAR(TODAY())</f>
        <v>2019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27</v>
      </c>
      <c r="B9" s="152"/>
      <c r="C9" s="152"/>
      <c r="D9" s="152"/>
      <c r="E9" s="152"/>
      <c r="F9" s="153"/>
      <c r="G9" s="157" t="s">
        <v>37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38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347.75</v>
      </c>
      <c r="H13" s="55">
        <f>+A13*G13</f>
        <v>347.75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51.75" customHeight="1">
      <c r="A15" s="49"/>
      <c r="B15" s="50"/>
      <c r="C15" s="48"/>
      <c r="D15" s="130" t="s">
        <v>124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124"/>
      <c r="E24" s="125"/>
      <c r="F24" s="126"/>
      <c r="G24" s="42"/>
      <c r="H24" s="41"/>
    </row>
    <row r="25" spans="1:8" ht="12.75" customHeight="1">
      <c r="A25" s="38"/>
      <c r="B25" s="37"/>
      <c r="C25" s="37"/>
      <c r="D25" s="124"/>
      <c r="E25" s="125"/>
      <c r="F25" s="126"/>
      <c r="G25" s="42"/>
      <c r="H25" s="41"/>
    </row>
    <row r="26" spans="1:8" ht="12.75" customHeight="1">
      <c r="A26" s="38"/>
      <c r="B26" s="37"/>
      <c r="C26" s="37"/>
      <c r="D26" s="124"/>
      <c r="E26" s="125"/>
      <c r="F26" s="126"/>
      <c r="G26" s="42"/>
      <c r="H26" s="41"/>
    </row>
    <row r="27" spans="1:8" ht="12.7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4"/>
      <c r="B28" s="35"/>
      <c r="C28" s="35"/>
      <c r="D28" s="127"/>
      <c r="E28" s="128"/>
      <c r="F28" s="129"/>
      <c r="G28" s="36"/>
      <c r="H28" s="23"/>
    </row>
    <row r="29" spans="1:8" ht="12.75" customHeight="1">
      <c r="A29" s="34"/>
      <c r="B29" s="35"/>
      <c r="C29" s="35"/>
      <c r="D29" s="60"/>
      <c r="E29" s="61"/>
      <c r="F29" s="62"/>
      <c r="G29" s="36"/>
      <c r="H29" s="23"/>
    </row>
    <row r="30" spans="1:8" ht="12.75" customHeight="1">
      <c r="A30" s="34"/>
      <c r="B30" s="35"/>
      <c r="C30" s="35"/>
      <c r="D30" s="60"/>
      <c r="E30" s="61"/>
      <c r="F30" s="62"/>
      <c r="G30" s="36"/>
      <c r="H30" s="23"/>
    </row>
    <row r="31" spans="1:8" ht="12.75" customHeight="1">
      <c r="A31" s="22"/>
      <c r="B31" s="9"/>
      <c r="C31" s="9"/>
      <c r="D31" s="111"/>
      <c r="E31" s="112"/>
      <c r="F31" s="113"/>
      <c r="G31" s="18"/>
      <c r="H31" s="23"/>
    </row>
    <row r="32" spans="1:10" ht="12.75" customHeight="1" thickBot="1">
      <c r="A32" s="24"/>
      <c r="B32" s="10"/>
      <c r="C32" s="10"/>
      <c r="D32" s="114"/>
      <c r="E32" s="112"/>
      <c r="F32" s="112"/>
      <c r="G32" s="18"/>
      <c r="H32" s="21"/>
      <c r="J32" s="1" t="s">
        <v>4</v>
      </c>
    </row>
    <row r="33" spans="1:8" ht="24" customHeight="1" thickBot="1">
      <c r="A33" s="25" t="s">
        <v>5</v>
      </c>
      <c r="B33" s="115" t="str">
        <f>CONCATENATE("****",UPPER(l_letras(H33)),"****")</f>
        <v>****TRESCIENTOS CUARENTA Y SIETE CON 75/100 DOLARES****</v>
      </c>
      <c r="C33" s="116"/>
      <c r="D33" s="116"/>
      <c r="E33" s="116"/>
      <c r="F33" s="116"/>
      <c r="G33" s="117"/>
      <c r="H33" s="56">
        <f>SUM(H13:H32)</f>
        <v>347.75</v>
      </c>
    </row>
    <row r="34" spans="1:8" ht="12.75" customHeight="1">
      <c r="A34" s="118" t="s">
        <v>15</v>
      </c>
      <c r="B34" s="119"/>
      <c r="C34" s="119"/>
      <c r="D34" s="119"/>
      <c r="E34" s="119"/>
      <c r="F34" s="119"/>
      <c r="G34" s="119"/>
      <c r="H34" s="120"/>
    </row>
    <row r="35" spans="1:8" ht="12" customHeight="1" thickBot="1">
      <c r="A35" s="121"/>
      <c r="B35" s="122"/>
      <c r="C35" s="122"/>
      <c r="D35" s="122"/>
      <c r="E35" s="122"/>
      <c r="F35" s="122"/>
      <c r="G35" s="122"/>
      <c r="H35" s="123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8.2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30" customHeight="1">
      <c r="A41" s="98" t="s">
        <v>39</v>
      </c>
      <c r="B41" s="99"/>
      <c r="C41" s="99"/>
      <c r="D41" s="99"/>
      <c r="E41" s="100"/>
      <c r="F41" s="101" t="str">
        <f>+A9</f>
        <v>REINA DE LA PAZ RODRIGUEZ ZELAYA
(OFFICE SYSTEM)</v>
      </c>
      <c r="G41" s="102"/>
      <c r="H41" s="103"/>
      <c r="I41" s="3"/>
    </row>
    <row r="42" spans="1:9" ht="15.75" customHeight="1">
      <c r="A42" s="104"/>
      <c r="B42" s="105"/>
      <c r="C42" s="105"/>
      <c r="D42" s="105"/>
      <c r="E42" s="106"/>
      <c r="F42" s="107" t="s">
        <v>7</v>
      </c>
      <c r="G42" s="102"/>
      <c r="H42" s="103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96"/>
      <c r="B44" s="97"/>
      <c r="C44" s="97"/>
      <c r="D44" s="97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1">
    <mergeCell ref="D15:F15"/>
    <mergeCell ref="G9:H9"/>
    <mergeCell ref="G10:H10"/>
    <mergeCell ref="A2:H2"/>
    <mergeCell ref="A3:H3"/>
    <mergeCell ref="A5:F5"/>
    <mergeCell ref="A6:D6"/>
    <mergeCell ref="E6:F6"/>
    <mergeCell ref="G6:H6"/>
    <mergeCell ref="D14:F14"/>
    <mergeCell ref="A11:H11"/>
    <mergeCell ref="D12:F12"/>
    <mergeCell ref="D13:F13"/>
    <mergeCell ref="A7:D7"/>
    <mergeCell ref="E7:F7"/>
    <mergeCell ref="G7:H8"/>
    <mergeCell ref="A8:D8"/>
    <mergeCell ref="E8:F8"/>
    <mergeCell ref="A9:F10"/>
    <mergeCell ref="D16:F16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44:D44"/>
    <mergeCell ref="A41:E41"/>
    <mergeCell ref="F41:H41"/>
    <mergeCell ref="A42:E42"/>
    <mergeCell ref="F42:H42"/>
    <mergeCell ref="D17:F17"/>
    <mergeCell ref="D31:F31"/>
    <mergeCell ref="D32:F32"/>
    <mergeCell ref="B33:G33"/>
    <mergeCell ref="A34:H35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10"/>
  <sheetViews>
    <sheetView zoomScalePageLayoutView="0" workbookViewId="0" topLeftCell="A1">
      <selection activeCell="D8" sqref="D8"/>
    </sheetView>
  </sheetViews>
  <sheetFormatPr defaultColWidth="11.421875" defaultRowHeight="12.75"/>
  <cols>
    <col min="2" max="2" width="10.8515625" style="0" customWidth="1"/>
    <col min="3" max="3" width="9.7109375" style="0" customWidth="1"/>
    <col min="4" max="4" width="33.8515625" style="0" customWidth="1"/>
    <col min="5" max="5" width="11.00390625" style="0" customWidth="1"/>
    <col min="6" max="6" width="9.28125" style="0" customWidth="1"/>
    <col min="7" max="7" width="11.140625" style="0" customWidth="1"/>
  </cols>
  <sheetData>
    <row r="5" spans="1:7" ht="40.5" customHeight="1">
      <c r="A5" s="177" t="s">
        <v>116</v>
      </c>
      <c r="B5" s="177"/>
      <c r="C5" s="177"/>
      <c r="D5" s="177"/>
      <c r="E5" s="177"/>
      <c r="F5" s="177"/>
      <c r="G5" s="177"/>
    </row>
    <row r="6" spans="1:7" ht="22.5">
      <c r="A6" s="181" t="s">
        <v>119</v>
      </c>
      <c r="B6" s="181" t="s">
        <v>120</v>
      </c>
      <c r="C6" s="181" t="s">
        <v>121</v>
      </c>
      <c r="D6" s="92" t="s">
        <v>1</v>
      </c>
      <c r="E6" s="92" t="s">
        <v>3</v>
      </c>
      <c r="F6" s="92" t="s">
        <v>40</v>
      </c>
      <c r="G6" s="92" t="s">
        <v>41</v>
      </c>
    </row>
    <row r="7" spans="1:7" ht="19.5" customHeight="1">
      <c r="A7" s="181"/>
      <c r="B7" s="181"/>
      <c r="C7" s="181"/>
      <c r="D7" s="195" t="s">
        <v>42</v>
      </c>
      <c r="E7" s="195"/>
      <c r="F7" s="195"/>
      <c r="G7" s="195"/>
    </row>
    <row r="8" spans="1:7" ht="30">
      <c r="A8" s="73">
        <v>5</v>
      </c>
      <c r="B8" s="73">
        <v>3000</v>
      </c>
      <c r="C8" s="73" t="s">
        <v>20</v>
      </c>
      <c r="D8" s="66" t="s">
        <v>102</v>
      </c>
      <c r="E8" s="72">
        <v>54105</v>
      </c>
      <c r="F8" s="78">
        <v>0.02</v>
      </c>
      <c r="G8" s="78">
        <f>+B8*F8</f>
        <v>60</v>
      </c>
    </row>
    <row r="9" spans="1:7" ht="27" customHeight="1">
      <c r="A9" s="73">
        <v>19</v>
      </c>
      <c r="B9" s="68">
        <v>200</v>
      </c>
      <c r="C9" s="68" t="s">
        <v>20</v>
      </c>
      <c r="D9" s="66" t="s">
        <v>103</v>
      </c>
      <c r="E9" s="72">
        <v>54114</v>
      </c>
      <c r="F9" s="78">
        <v>0.33</v>
      </c>
      <c r="G9" s="78">
        <f>+B9*F9</f>
        <v>66</v>
      </c>
    </row>
    <row r="10" spans="1:7" ht="27" customHeight="1">
      <c r="A10" s="191" t="s">
        <v>53</v>
      </c>
      <c r="B10" s="192"/>
      <c r="C10" s="192"/>
      <c r="D10" s="192"/>
      <c r="E10" s="192"/>
      <c r="F10" s="193"/>
      <c r="G10" s="76">
        <f>SUM(G8:G9)</f>
        <v>126</v>
      </c>
    </row>
  </sheetData>
  <sheetProtection/>
  <mergeCells count="6">
    <mergeCell ref="A5:G5"/>
    <mergeCell ref="A6:A7"/>
    <mergeCell ref="B6:B7"/>
    <mergeCell ref="D7:G7"/>
    <mergeCell ref="A10:F10"/>
    <mergeCell ref="C6:C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>
    <tabColor indexed="39"/>
  </sheetPr>
  <dimension ref="A2:J50"/>
  <sheetViews>
    <sheetView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108</v>
      </c>
    </row>
    <row r="6" spans="1:10" ht="20.25" customHeight="1">
      <c r="A6" s="165" t="s">
        <v>13</v>
      </c>
      <c r="B6" s="166"/>
      <c r="C6" s="166"/>
      <c r="D6" s="166"/>
      <c r="E6" s="167" t="s">
        <v>130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107</v>
      </c>
      <c r="B9" s="152"/>
      <c r="C9" s="152"/>
      <c r="D9" s="152"/>
      <c r="E9" s="152"/>
      <c r="F9" s="153"/>
      <c r="G9" s="157" t="s">
        <v>105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106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145.25</v>
      </c>
      <c r="H13" s="55">
        <f>+A13*G13</f>
        <v>145.25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49.5" customHeight="1">
      <c r="A15" s="49"/>
      <c r="B15" s="50"/>
      <c r="C15" s="48"/>
      <c r="D15" s="130" t="s">
        <v>125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63"/>
      <c r="E24" s="64"/>
      <c r="F24" s="65"/>
      <c r="G24" s="42"/>
      <c r="H24" s="41"/>
    </row>
    <row r="25" spans="1:8" ht="12.75" customHeight="1">
      <c r="A25" s="38"/>
      <c r="B25" s="37"/>
      <c r="C25" s="37"/>
      <c r="D25" s="63"/>
      <c r="E25" s="64"/>
      <c r="F25" s="65"/>
      <c r="G25" s="42"/>
      <c r="H25" s="41"/>
    </row>
    <row r="26" spans="1:8" ht="12.75" customHeight="1">
      <c r="A26" s="38"/>
      <c r="B26" s="37"/>
      <c r="C26" s="37"/>
      <c r="D26" s="124"/>
      <c r="E26" s="125"/>
      <c r="F26" s="126"/>
      <c r="G26" s="42"/>
      <c r="H26" s="41"/>
    </row>
    <row r="27" spans="1:8" ht="14.2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4"/>
      <c r="B28" s="35"/>
      <c r="C28" s="35"/>
      <c r="D28" s="127"/>
      <c r="E28" s="128"/>
      <c r="F28" s="129"/>
      <c r="G28" s="36"/>
      <c r="H28" s="23"/>
    </row>
    <row r="29" spans="1:8" ht="12.75" customHeight="1">
      <c r="A29" s="34"/>
      <c r="B29" s="35"/>
      <c r="C29" s="35"/>
      <c r="D29" s="60"/>
      <c r="E29" s="61"/>
      <c r="F29" s="62"/>
      <c r="G29" s="36"/>
      <c r="H29" s="23"/>
    </row>
    <row r="30" spans="1:8" ht="12.75" customHeight="1">
      <c r="A30" s="34"/>
      <c r="B30" s="35"/>
      <c r="C30" s="35"/>
      <c r="D30" s="60"/>
      <c r="E30" s="61" t="s">
        <v>4</v>
      </c>
      <c r="F30" s="62"/>
      <c r="G30" s="36"/>
      <c r="H30" s="23"/>
    </row>
    <row r="31" spans="1:8" ht="12.75" customHeight="1">
      <c r="A31" s="22"/>
      <c r="B31" s="9"/>
      <c r="C31" s="9"/>
      <c r="D31" s="111"/>
      <c r="E31" s="112"/>
      <c r="F31" s="113"/>
      <c r="G31" s="18"/>
      <c r="H31" s="23"/>
    </row>
    <row r="32" spans="1:10" ht="12.75" customHeight="1" thickBot="1">
      <c r="A32" s="24"/>
      <c r="B32" s="10"/>
      <c r="C32" s="10"/>
      <c r="D32" s="114"/>
      <c r="E32" s="112"/>
      <c r="F32" s="112"/>
      <c r="G32" s="18"/>
      <c r="H32" s="21"/>
      <c r="J32" s="1" t="s">
        <v>4</v>
      </c>
    </row>
    <row r="33" spans="1:8" ht="24" customHeight="1" thickBot="1">
      <c r="A33" s="25" t="s">
        <v>5</v>
      </c>
      <c r="B33" s="115" t="str">
        <f>CONCATENATE("****",UPPER(l_letras(H33)),"****")</f>
        <v>****CIENTO CUARENTA Y CINCO CON 25/100 DOLARES****</v>
      </c>
      <c r="C33" s="116"/>
      <c r="D33" s="116"/>
      <c r="E33" s="116"/>
      <c r="F33" s="116"/>
      <c r="G33" s="117"/>
      <c r="H33" s="56">
        <f>SUM(H13:H32)</f>
        <v>145.25</v>
      </c>
    </row>
    <row r="34" spans="1:8" ht="12.75" customHeight="1">
      <c r="A34" s="118" t="s">
        <v>15</v>
      </c>
      <c r="B34" s="119"/>
      <c r="C34" s="119"/>
      <c r="D34" s="119"/>
      <c r="E34" s="119"/>
      <c r="F34" s="119"/>
      <c r="G34" s="119"/>
      <c r="H34" s="120"/>
    </row>
    <row r="35" spans="1:8" ht="12" customHeight="1" thickBot="1">
      <c r="A35" s="121"/>
      <c r="B35" s="122"/>
      <c r="C35" s="122"/>
      <c r="D35" s="122"/>
      <c r="E35" s="122"/>
      <c r="F35" s="122"/>
      <c r="G35" s="122"/>
      <c r="H35" s="123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8.7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0.25" customHeight="1">
      <c r="A41" s="98" t="s">
        <v>23</v>
      </c>
      <c r="B41" s="99"/>
      <c r="C41" s="99"/>
      <c r="D41" s="99"/>
      <c r="E41" s="100"/>
      <c r="F41" s="101" t="str">
        <f>+A9</f>
        <v>LAUREL, S.A. DE C.V.</v>
      </c>
      <c r="G41" s="102"/>
      <c r="H41" s="103"/>
      <c r="I41" s="3"/>
    </row>
    <row r="42" spans="1:9" ht="15.75" customHeight="1">
      <c r="A42" s="104" t="s">
        <v>24</v>
      </c>
      <c r="B42" s="105"/>
      <c r="C42" s="105"/>
      <c r="D42" s="105"/>
      <c r="E42" s="106"/>
      <c r="F42" s="182" t="s">
        <v>7</v>
      </c>
      <c r="G42" s="183"/>
      <c r="H42" s="184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96"/>
      <c r="B44" s="97"/>
      <c r="C44" s="97"/>
      <c r="D44" s="97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39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A11:H11"/>
    <mergeCell ref="D12:F12"/>
    <mergeCell ref="D13:F13"/>
    <mergeCell ref="D14:F14"/>
    <mergeCell ref="D16:F16"/>
    <mergeCell ref="D17:F17"/>
    <mergeCell ref="D15:F15"/>
    <mergeCell ref="D18:F18"/>
    <mergeCell ref="D19:F19"/>
    <mergeCell ref="D20:F20"/>
    <mergeCell ref="D21:F21"/>
    <mergeCell ref="D22:F22"/>
    <mergeCell ref="D23:F23"/>
    <mergeCell ref="A44:D44"/>
    <mergeCell ref="D32:F32"/>
    <mergeCell ref="B33:G33"/>
    <mergeCell ref="A34:H35"/>
    <mergeCell ref="A41:E41"/>
    <mergeCell ref="F41:H41"/>
    <mergeCell ref="A42:E42"/>
    <mergeCell ref="F42:H42"/>
    <mergeCell ref="D26:F26"/>
    <mergeCell ref="D27:F27"/>
    <mergeCell ref="D28:F28"/>
    <mergeCell ref="D31:F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G18"/>
  <sheetViews>
    <sheetView zoomScalePageLayoutView="0" workbookViewId="0" topLeftCell="A1">
      <selection activeCell="D14" sqref="D14"/>
    </sheetView>
  </sheetViews>
  <sheetFormatPr defaultColWidth="11.421875" defaultRowHeight="12.75"/>
  <cols>
    <col min="2" max="2" width="10.8515625" style="0" customWidth="1"/>
    <col min="3" max="3" width="9.140625" style="0" customWidth="1"/>
    <col min="4" max="4" width="38.28125" style="0" customWidth="1"/>
    <col min="5" max="5" width="9.57421875" style="0" customWidth="1"/>
    <col min="6" max="7" width="9.28125" style="0" customWidth="1"/>
  </cols>
  <sheetData>
    <row r="5" spans="1:7" ht="33" customHeight="1">
      <c r="A5" s="177" t="s">
        <v>115</v>
      </c>
      <c r="B5" s="177"/>
      <c r="C5" s="177"/>
      <c r="D5" s="177"/>
      <c r="E5" s="177"/>
      <c r="F5" s="177"/>
      <c r="G5" s="177"/>
    </row>
    <row r="6" spans="1:7" ht="24.75" customHeight="1">
      <c r="A6" s="181" t="s">
        <v>119</v>
      </c>
      <c r="B6" s="181" t="s">
        <v>120</v>
      </c>
      <c r="C6" s="181" t="s">
        <v>121</v>
      </c>
      <c r="D6" s="92" t="s">
        <v>1</v>
      </c>
      <c r="E6" s="92" t="s">
        <v>3</v>
      </c>
      <c r="F6" s="92" t="s">
        <v>40</v>
      </c>
      <c r="G6" s="92" t="s">
        <v>41</v>
      </c>
    </row>
    <row r="7" spans="1:7" ht="24.75" customHeight="1">
      <c r="A7" s="181"/>
      <c r="B7" s="181"/>
      <c r="C7" s="181"/>
      <c r="D7" s="195" t="s">
        <v>42</v>
      </c>
      <c r="E7" s="195"/>
      <c r="F7" s="195"/>
      <c r="G7" s="195"/>
    </row>
    <row r="8" spans="1:7" ht="48" customHeight="1">
      <c r="A8" s="71">
        <v>8</v>
      </c>
      <c r="B8" s="71">
        <v>10</v>
      </c>
      <c r="C8" s="71" t="s">
        <v>122</v>
      </c>
      <c r="D8" s="74" t="s">
        <v>109</v>
      </c>
      <c r="E8" s="72">
        <v>54114</v>
      </c>
      <c r="F8" s="76">
        <v>2.25</v>
      </c>
      <c r="G8" s="76">
        <f>+B8*F8</f>
        <v>22.5</v>
      </c>
    </row>
    <row r="9" spans="1:7" ht="47.25" customHeight="1">
      <c r="A9" s="71">
        <v>9</v>
      </c>
      <c r="B9" s="71">
        <v>5</v>
      </c>
      <c r="C9" s="71" t="s">
        <v>122</v>
      </c>
      <c r="D9" s="74" t="s">
        <v>110</v>
      </c>
      <c r="E9" s="72">
        <v>54114</v>
      </c>
      <c r="F9" s="76">
        <v>2.25</v>
      </c>
      <c r="G9" s="76">
        <f>+B9*F9</f>
        <v>11.25</v>
      </c>
    </row>
    <row r="10" spans="1:7" ht="42" customHeight="1">
      <c r="A10" s="71">
        <v>27</v>
      </c>
      <c r="B10" s="71">
        <v>40</v>
      </c>
      <c r="C10" s="71" t="s">
        <v>122</v>
      </c>
      <c r="D10" s="74" t="s">
        <v>111</v>
      </c>
      <c r="E10" s="72">
        <v>54114</v>
      </c>
      <c r="F10" s="76">
        <v>0.69</v>
      </c>
      <c r="G10" s="76">
        <f>+B10*F10</f>
        <v>27.599999999999998</v>
      </c>
    </row>
    <row r="11" spans="1:7" ht="39.75" customHeight="1">
      <c r="A11" s="71">
        <v>28</v>
      </c>
      <c r="B11" s="71">
        <v>10</v>
      </c>
      <c r="C11" s="71" t="s">
        <v>20</v>
      </c>
      <c r="D11" s="74" t="s">
        <v>112</v>
      </c>
      <c r="E11" s="72">
        <v>54114</v>
      </c>
      <c r="F11" s="76">
        <v>0.27</v>
      </c>
      <c r="G11" s="76">
        <f>+B11*F11</f>
        <v>2.7</v>
      </c>
    </row>
    <row r="12" spans="1:7" ht="24.75" customHeight="1">
      <c r="A12" s="185" t="s">
        <v>52</v>
      </c>
      <c r="B12" s="186"/>
      <c r="C12" s="186"/>
      <c r="D12" s="186"/>
      <c r="E12" s="186"/>
      <c r="F12" s="187"/>
      <c r="G12" s="76">
        <f>SUM(G8:G11)</f>
        <v>64.05</v>
      </c>
    </row>
    <row r="13" spans="1:7" ht="24.75" customHeight="1">
      <c r="A13" s="188" t="s">
        <v>47</v>
      </c>
      <c r="B13" s="189"/>
      <c r="C13" s="189"/>
      <c r="D13" s="189"/>
      <c r="E13" s="189"/>
      <c r="F13" s="189"/>
      <c r="G13" s="190"/>
    </row>
    <row r="14" spans="1:7" ht="53.25" customHeight="1">
      <c r="A14" s="71">
        <v>31</v>
      </c>
      <c r="B14" s="71">
        <v>30</v>
      </c>
      <c r="C14" s="71" t="s">
        <v>122</v>
      </c>
      <c r="D14" s="74" t="s">
        <v>109</v>
      </c>
      <c r="E14" s="72">
        <v>54114</v>
      </c>
      <c r="F14" s="76">
        <v>2.25</v>
      </c>
      <c r="G14" s="76">
        <f>+B14*F14</f>
        <v>67.5</v>
      </c>
    </row>
    <row r="15" spans="1:7" ht="42" customHeight="1">
      <c r="A15" s="71">
        <v>45</v>
      </c>
      <c r="B15" s="71">
        <v>7</v>
      </c>
      <c r="C15" s="71" t="s">
        <v>20</v>
      </c>
      <c r="D15" s="74" t="s">
        <v>113</v>
      </c>
      <c r="E15" s="72">
        <v>54114</v>
      </c>
      <c r="F15" s="76">
        <v>1.3</v>
      </c>
      <c r="G15" s="76">
        <f>+B15*F15</f>
        <v>9.1</v>
      </c>
    </row>
    <row r="16" spans="1:7" ht="44.25" customHeight="1">
      <c r="A16" s="71">
        <v>50</v>
      </c>
      <c r="B16" s="71">
        <v>5</v>
      </c>
      <c r="C16" s="71" t="s">
        <v>122</v>
      </c>
      <c r="D16" s="74" t="s">
        <v>114</v>
      </c>
      <c r="E16" s="72">
        <v>54114</v>
      </c>
      <c r="F16" s="76">
        <v>0.92</v>
      </c>
      <c r="G16" s="76">
        <f>+B16*F16</f>
        <v>4.6000000000000005</v>
      </c>
    </row>
    <row r="17" spans="1:7" ht="24.75" customHeight="1">
      <c r="A17" s="191" t="s">
        <v>52</v>
      </c>
      <c r="B17" s="192"/>
      <c r="C17" s="192"/>
      <c r="D17" s="192"/>
      <c r="E17" s="192"/>
      <c r="F17" s="193"/>
      <c r="G17" s="76">
        <f>SUM(G14:G16)</f>
        <v>81.19999999999999</v>
      </c>
    </row>
    <row r="18" spans="1:7" ht="24.75" customHeight="1">
      <c r="A18" s="191" t="s">
        <v>53</v>
      </c>
      <c r="B18" s="192"/>
      <c r="C18" s="192"/>
      <c r="D18" s="192"/>
      <c r="E18" s="192"/>
      <c r="F18" s="193"/>
      <c r="G18" s="76">
        <f>+G12+G17</f>
        <v>145.25</v>
      </c>
    </row>
  </sheetData>
  <sheetProtection/>
  <mergeCells count="9">
    <mergeCell ref="A5:G5"/>
    <mergeCell ref="A6:A7"/>
    <mergeCell ref="A12:F12"/>
    <mergeCell ref="A13:G13"/>
    <mergeCell ref="A17:F17"/>
    <mergeCell ref="A18:F18"/>
    <mergeCell ref="B6:B7"/>
    <mergeCell ref="D7:G7"/>
    <mergeCell ref="C6:C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1"/>
  <sheetViews>
    <sheetView zoomScalePageLayoutView="0" workbookViewId="0" topLeftCell="A1">
      <selection activeCell="I9" sqref="I9"/>
    </sheetView>
  </sheetViews>
  <sheetFormatPr defaultColWidth="11.421875" defaultRowHeight="12.75"/>
  <cols>
    <col min="1" max="2" width="10.57421875" style="0" customWidth="1"/>
    <col min="3" max="3" width="9.421875" style="0" customWidth="1"/>
    <col min="4" max="4" width="37.00390625" style="0" customWidth="1"/>
    <col min="5" max="5" width="9.7109375" style="0" customWidth="1"/>
    <col min="6" max="6" width="9.140625" style="0" customWidth="1"/>
    <col min="7" max="7" width="10.8515625" style="0" customWidth="1"/>
  </cols>
  <sheetData>
    <row r="4" ht="16.5" customHeight="1"/>
    <row r="5" spans="1:7" ht="35.25" customHeight="1">
      <c r="A5" s="177" t="s">
        <v>54</v>
      </c>
      <c r="B5" s="177"/>
      <c r="C5" s="177"/>
      <c r="D5" s="177"/>
      <c r="E5" s="177"/>
      <c r="F5" s="177"/>
      <c r="G5" s="177"/>
    </row>
    <row r="6" spans="1:7" ht="33.75" customHeight="1">
      <c r="A6" s="181" t="s">
        <v>119</v>
      </c>
      <c r="B6" s="175" t="s">
        <v>120</v>
      </c>
      <c r="C6" s="175" t="s">
        <v>121</v>
      </c>
      <c r="D6" s="88" t="s">
        <v>1</v>
      </c>
      <c r="E6" s="88" t="s">
        <v>3</v>
      </c>
      <c r="F6" s="88" t="s">
        <v>40</v>
      </c>
      <c r="G6" s="88" t="s">
        <v>41</v>
      </c>
    </row>
    <row r="7" spans="1:7" ht="19.5" customHeight="1">
      <c r="A7" s="181"/>
      <c r="B7" s="176"/>
      <c r="C7" s="176"/>
      <c r="D7" s="178" t="s">
        <v>42</v>
      </c>
      <c r="E7" s="179"/>
      <c r="F7" s="179"/>
      <c r="G7" s="180"/>
    </row>
    <row r="8" spans="1:7" ht="37.5" customHeight="1">
      <c r="A8" s="83">
        <v>2</v>
      </c>
      <c r="B8" s="84">
        <v>150</v>
      </c>
      <c r="C8" s="84" t="s">
        <v>20</v>
      </c>
      <c r="D8" s="80" t="s">
        <v>43</v>
      </c>
      <c r="E8" s="86">
        <v>54105</v>
      </c>
      <c r="F8" s="81">
        <v>1.9</v>
      </c>
      <c r="G8" s="81">
        <f>+B8*F8</f>
        <v>285</v>
      </c>
    </row>
    <row r="9" spans="1:7" ht="30" customHeight="1">
      <c r="A9" s="83">
        <v>10</v>
      </c>
      <c r="B9" s="69">
        <v>25</v>
      </c>
      <c r="C9" s="84" t="s">
        <v>20</v>
      </c>
      <c r="D9" s="66" t="s">
        <v>44</v>
      </c>
      <c r="E9" s="87">
        <v>54114</v>
      </c>
      <c r="F9" s="75">
        <v>0.12</v>
      </c>
      <c r="G9" s="75">
        <f>+B9*F9</f>
        <v>3</v>
      </c>
    </row>
    <row r="10" spans="1:7" ht="30" customHeight="1">
      <c r="A10" s="83">
        <v>18</v>
      </c>
      <c r="B10" s="69">
        <v>5</v>
      </c>
      <c r="C10" s="84" t="s">
        <v>20</v>
      </c>
      <c r="D10" s="66" t="s">
        <v>45</v>
      </c>
      <c r="E10" s="87">
        <v>54114</v>
      </c>
      <c r="F10" s="75">
        <v>0.5</v>
      </c>
      <c r="G10" s="75">
        <f>+B10*F10</f>
        <v>2.5</v>
      </c>
    </row>
    <row r="11" spans="1:7" ht="22.5" customHeight="1">
      <c r="A11" s="83">
        <v>20</v>
      </c>
      <c r="B11" s="69">
        <v>2</v>
      </c>
      <c r="C11" s="84" t="s">
        <v>20</v>
      </c>
      <c r="D11" s="66" t="s">
        <v>46</v>
      </c>
      <c r="E11" s="87">
        <v>54114</v>
      </c>
      <c r="F11" s="75">
        <v>1.65</v>
      </c>
      <c r="G11" s="75">
        <f>+B11*F11</f>
        <v>3.3</v>
      </c>
    </row>
    <row r="12" spans="1:7" ht="20.25" customHeight="1">
      <c r="A12" s="178" t="s">
        <v>52</v>
      </c>
      <c r="B12" s="179"/>
      <c r="C12" s="179"/>
      <c r="D12" s="179"/>
      <c r="E12" s="179"/>
      <c r="F12" s="180"/>
      <c r="G12" s="77">
        <f>SUM(G8:G11)</f>
        <v>293.8</v>
      </c>
    </row>
    <row r="13" spans="1:7" ht="21" customHeight="1">
      <c r="A13" s="178" t="s">
        <v>47</v>
      </c>
      <c r="B13" s="179"/>
      <c r="C13" s="179"/>
      <c r="D13" s="179"/>
      <c r="E13" s="179"/>
      <c r="F13" s="179"/>
      <c r="G13" s="180"/>
    </row>
    <row r="14" spans="1:7" ht="25.5" customHeight="1">
      <c r="A14" s="83">
        <v>32</v>
      </c>
      <c r="B14" s="70">
        <v>10</v>
      </c>
      <c r="C14" s="85" t="s">
        <v>20</v>
      </c>
      <c r="D14" s="66" t="s">
        <v>44</v>
      </c>
      <c r="E14" s="67">
        <v>54114</v>
      </c>
      <c r="F14" s="75">
        <v>0.12</v>
      </c>
      <c r="G14" s="75">
        <f aca="true" t="shared" si="0" ref="G14:G19">+B14*F14</f>
        <v>1.2</v>
      </c>
    </row>
    <row r="15" spans="1:7" ht="31.5" customHeight="1">
      <c r="A15" s="83">
        <v>35</v>
      </c>
      <c r="B15" s="70">
        <v>4</v>
      </c>
      <c r="C15" s="85" t="s">
        <v>20</v>
      </c>
      <c r="D15" s="66" t="s">
        <v>48</v>
      </c>
      <c r="E15" s="67">
        <v>54114</v>
      </c>
      <c r="F15" s="75">
        <v>1.5</v>
      </c>
      <c r="G15" s="75">
        <f t="shared" si="0"/>
        <v>6</v>
      </c>
    </row>
    <row r="16" spans="1:7" ht="23.25" customHeight="1">
      <c r="A16" s="83">
        <v>39</v>
      </c>
      <c r="B16" s="70">
        <v>5</v>
      </c>
      <c r="C16" s="85" t="s">
        <v>20</v>
      </c>
      <c r="D16" s="66" t="s">
        <v>45</v>
      </c>
      <c r="E16" s="67">
        <v>54114</v>
      </c>
      <c r="F16" s="75">
        <v>0.5</v>
      </c>
      <c r="G16" s="75">
        <f t="shared" si="0"/>
        <v>2.5</v>
      </c>
    </row>
    <row r="17" spans="1:7" ht="35.25" customHeight="1">
      <c r="A17" s="83">
        <v>47</v>
      </c>
      <c r="B17" s="70">
        <v>25</v>
      </c>
      <c r="C17" s="85" t="s">
        <v>20</v>
      </c>
      <c r="D17" s="74" t="s">
        <v>49</v>
      </c>
      <c r="E17" s="67">
        <v>54114</v>
      </c>
      <c r="F17" s="75">
        <v>0.9</v>
      </c>
      <c r="G17" s="75">
        <f t="shared" si="0"/>
        <v>22.5</v>
      </c>
    </row>
    <row r="18" spans="1:7" ht="25.5" customHeight="1">
      <c r="A18" s="83">
        <v>52</v>
      </c>
      <c r="B18" s="70">
        <v>3</v>
      </c>
      <c r="C18" s="85" t="s">
        <v>20</v>
      </c>
      <c r="D18" s="66" t="s">
        <v>50</v>
      </c>
      <c r="E18" s="67">
        <v>54114</v>
      </c>
      <c r="F18" s="75">
        <v>2</v>
      </c>
      <c r="G18" s="75">
        <f t="shared" si="0"/>
        <v>6</v>
      </c>
    </row>
    <row r="19" spans="1:7" ht="27" customHeight="1">
      <c r="A19" s="83">
        <v>53</v>
      </c>
      <c r="B19" s="70">
        <v>3</v>
      </c>
      <c r="C19" s="85" t="s">
        <v>20</v>
      </c>
      <c r="D19" s="66" t="s">
        <v>51</v>
      </c>
      <c r="E19" s="67">
        <v>54114</v>
      </c>
      <c r="F19" s="75">
        <v>5.25</v>
      </c>
      <c r="G19" s="75">
        <f t="shared" si="0"/>
        <v>15.75</v>
      </c>
    </row>
    <row r="20" spans="1:7" ht="21" customHeight="1">
      <c r="A20" s="174" t="s">
        <v>52</v>
      </c>
      <c r="B20" s="174"/>
      <c r="C20" s="174"/>
      <c r="D20" s="174"/>
      <c r="E20" s="174"/>
      <c r="F20" s="174"/>
      <c r="G20" s="76">
        <f>SUM(G14:G19)</f>
        <v>53.95</v>
      </c>
    </row>
    <row r="21" spans="1:7" ht="21" customHeight="1">
      <c r="A21" s="174" t="s">
        <v>53</v>
      </c>
      <c r="B21" s="174"/>
      <c r="C21" s="174"/>
      <c r="D21" s="174"/>
      <c r="E21" s="174"/>
      <c r="F21" s="174"/>
      <c r="G21" s="76">
        <f>+G12+G20</f>
        <v>347.75</v>
      </c>
    </row>
  </sheetData>
  <sheetProtection/>
  <mergeCells count="9">
    <mergeCell ref="A21:F21"/>
    <mergeCell ref="C6:C7"/>
    <mergeCell ref="A5:G5"/>
    <mergeCell ref="A12:F12"/>
    <mergeCell ref="A13:G13"/>
    <mergeCell ref="A6:A7"/>
    <mergeCell ref="B6:B7"/>
    <mergeCell ref="D7:G7"/>
    <mergeCell ref="A20:F20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39"/>
  </sheetPr>
  <dimension ref="A2:J50"/>
  <sheetViews>
    <sheetView zoomScaleSheetLayoutView="115" workbookViewId="0" topLeftCell="A7">
      <selection activeCell="C39" sqref="C3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57</v>
      </c>
    </row>
    <row r="6" spans="1:10" ht="20.25" customHeight="1">
      <c r="A6" s="165" t="s">
        <v>13</v>
      </c>
      <c r="B6" s="166"/>
      <c r="C6" s="166"/>
      <c r="D6" s="166"/>
      <c r="E6" s="167">
        <f ca="1">YEAR(TODAY())</f>
        <v>2019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56</v>
      </c>
      <c r="B9" s="152"/>
      <c r="C9" s="152"/>
      <c r="D9" s="152"/>
      <c r="E9" s="152"/>
      <c r="F9" s="153"/>
      <c r="G9" s="157" t="s">
        <v>58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59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98.25</v>
      </c>
      <c r="H13" s="55">
        <f>+A13*G13</f>
        <v>98.25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50.25" customHeight="1">
      <c r="A15" s="49"/>
      <c r="B15" s="50"/>
      <c r="C15" s="48"/>
      <c r="D15" s="130" t="s">
        <v>129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124"/>
      <c r="E24" s="125"/>
      <c r="F24" s="126"/>
      <c r="G24" s="42"/>
      <c r="H24" s="41"/>
    </row>
    <row r="25" spans="1:8" ht="12.75" customHeight="1">
      <c r="A25" s="38"/>
      <c r="B25" s="37"/>
      <c r="C25" s="37"/>
      <c r="D25" s="57"/>
      <c r="E25" s="58"/>
      <c r="F25" s="59"/>
      <c r="G25" s="42"/>
      <c r="H25" s="41"/>
    </row>
    <row r="26" spans="1:8" ht="12.75" customHeight="1">
      <c r="A26" s="38"/>
      <c r="B26" s="37"/>
      <c r="C26" s="37"/>
      <c r="D26" s="124"/>
      <c r="E26" s="125"/>
      <c r="F26" s="126"/>
      <c r="G26" s="42"/>
      <c r="H26" s="41"/>
    </row>
    <row r="27" spans="1:8" ht="12.7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4"/>
      <c r="B28" s="35"/>
      <c r="C28" s="35"/>
      <c r="D28" s="127"/>
      <c r="E28" s="128"/>
      <c r="F28" s="129"/>
      <c r="G28" s="36"/>
      <c r="H28" s="23"/>
    </row>
    <row r="29" spans="1:8" ht="15" customHeight="1">
      <c r="A29" s="34"/>
      <c r="B29" s="35"/>
      <c r="C29" s="35"/>
      <c r="D29" s="60"/>
      <c r="E29" s="61"/>
      <c r="F29" s="62"/>
      <c r="G29" s="36"/>
      <c r="H29" s="23"/>
    </row>
    <row r="30" spans="1:8" ht="12.75" customHeight="1">
      <c r="A30" s="34"/>
      <c r="B30" s="35"/>
      <c r="C30" s="35"/>
      <c r="D30" s="60"/>
      <c r="E30" s="61"/>
      <c r="F30" s="62"/>
      <c r="G30" s="36"/>
      <c r="H30" s="23"/>
    </row>
    <row r="31" spans="1:8" ht="12.75" customHeight="1">
      <c r="A31" s="22"/>
      <c r="B31" s="9"/>
      <c r="C31" s="9"/>
      <c r="D31" s="111"/>
      <c r="E31" s="112"/>
      <c r="F31" s="113"/>
      <c r="G31" s="18"/>
      <c r="H31" s="23"/>
    </row>
    <row r="32" spans="1:10" ht="12.75" customHeight="1" thickBot="1">
      <c r="A32" s="24"/>
      <c r="B32" s="10"/>
      <c r="C32" s="10"/>
      <c r="D32" s="114"/>
      <c r="E32" s="112"/>
      <c r="F32" s="112"/>
      <c r="G32" s="18"/>
      <c r="H32" s="21"/>
      <c r="J32" s="1" t="s">
        <v>4</v>
      </c>
    </row>
    <row r="33" spans="1:8" ht="24" customHeight="1" thickBot="1">
      <c r="A33" s="25" t="s">
        <v>5</v>
      </c>
      <c r="B33" s="115" t="str">
        <f>CONCATENATE("****",UPPER(l_letras(H33)),"****")</f>
        <v>****NOVENTA Y OCHO CON 25/100 DOLARES****</v>
      </c>
      <c r="C33" s="116"/>
      <c r="D33" s="116"/>
      <c r="E33" s="116"/>
      <c r="F33" s="116"/>
      <c r="G33" s="117"/>
      <c r="H33" s="56">
        <f>SUM(H13:H32)</f>
        <v>98.25</v>
      </c>
    </row>
    <row r="34" spans="1:8" ht="12.75" customHeight="1">
      <c r="A34" s="118" t="s">
        <v>15</v>
      </c>
      <c r="B34" s="119"/>
      <c r="C34" s="119"/>
      <c r="D34" s="119"/>
      <c r="E34" s="119"/>
      <c r="F34" s="119"/>
      <c r="G34" s="119"/>
      <c r="H34" s="120"/>
    </row>
    <row r="35" spans="1:8" ht="12" customHeight="1" thickBot="1">
      <c r="A35" s="121"/>
      <c r="B35" s="122"/>
      <c r="C35" s="122"/>
      <c r="D35" s="122"/>
      <c r="E35" s="122"/>
      <c r="F35" s="122"/>
      <c r="G35" s="122"/>
      <c r="H35" s="123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5.7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0.25" customHeight="1">
      <c r="A41" s="98" t="s">
        <v>23</v>
      </c>
      <c r="B41" s="99"/>
      <c r="C41" s="99"/>
      <c r="D41" s="99"/>
      <c r="E41" s="100"/>
      <c r="F41" s="101" t="str">
        <f>+A9</f>
        <v>MULTIPLES NEGOCIOS, S.A. DE C.V.</v>
      </c>
      <c r="G41" s="102"/>
      <c r="H41" s="103"/>
      <c r="I41" s="3"/>
    </row>
    <row r="42" spans="1:9" ht="15.75" customHeight="1">
      <c r="A42" s="104" t="s">
        <v>24</v>
      </c>
      <c r="B42" s="105"/>
      <c r="C42" s="105"/>
      <c r="D42" s="105"/>
      <c r="E42" s="106"/>
      <c r="F42" s="182" t="s">
        <v>7</v>
      </c>
      <c r="G42" s="183"/>
      <c r="H42" s="184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96"/>
      <c r="B44" s="97"/>
      <c r="C44" s="97"/>
      <c r="D44" s="97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0">
    <mergeCell ref="A44:D44"/>
    <mergeCell ref="D32:F32"/>
    <mergeCell ref="B33:G33"/>
    <mergeCell ref="A34:H35"/>
    <mergeCell ref="A41:E41"/>
    <mergeCell ref="F41:H41"/>
    <mergeCell ref="A42:E42"/>
    <mergeCell ref="F42:H42"/>
    <mergeCell ref="D24:F24"/>
    <mergeCell ref="D26:F26"/>
    <mergeCell ref="D27:F27"/>
    <mergeCell ref="D28:F28"/>
    <mergeCell ref="D31:F31"/>
    <mergeCell ref="D18:F18"/>
    <mergeCell ref="D19:F19"/>
    <mergeCell ref="D20:F20"/>
    <mergeCell ref="D21:F21"/>
    <mergeCell ref="D22:F22"/>
    <mergeCell ref="D23:F23"/>
    <mergeCell ref="A11:H11"/>
    <mergeCell ref="D12:F12"/>
    <mergeCell ref="D13:F13"/>
    <mergeCell ref="D14:F14"/>
    <mergeCell ref="D16:F16"/>
    <mergeCell ref="D17:F17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3"/>
  <sheetViews>
    <sheetView zoomScalePageLayoutView="0" workbookViewId="0" topLeftCell="B1">
      <selection activeCell="D7" sqref="D7"/>
    </sheetView>
  </sheetViews>
  <sheetFormatPr defaultColWidth="11.421875" defaultRowHeight="12.75"/>
  <cols>
    <col min="1" max="1" width="10.57421875" style="0" customWidth="1"/>
    <col min="3" max="3" width="9.140625" style="0" customWidth="1"/>
    <col min="4" max="4" width="37.421875" style="0" customWidth="1"/>
    <col min="5" max="5" width="10.00390625" style="0" customWidth="1"/>
    <col min="6" max="6" width="8.8515625" style="0" customWidth="1"/>
    <col min="7" max="7" width="10.00390625" style="0" customWidth="1"/>
  </cols>
  <sheetData>
    <row r="4" spans="1:7" ht="36.75" customHeight="1">
      <c r="A4" s="177" t="s">
        <v>70</v>
      </c>
      <c r="B4" s="177"/>
      <c r="C4" s="177"/>
      <c r="D4" s="177"/>
      <c r="E4" s="177"/>
      <c r="F4" s="177"/>
      <c r="G4" s="177"/>
    </row>
    <row r="5" spans="1:7" ht="30" customHeight="1">
      <c r="A5" s="181" t="s">
        <v>119</v>
      </c>
      <c r="B5" s="175" t="s">
        <v>120</v>
      </c>
      <c r="C5" s="175" t="s">
        <v>121</v>
      </c>
      <c r="D5" s="88" t="s">
        <v>1</v>
      </c>
      <c r="E5" s="88" t="s">
        <v>3</v>
      </c>
      <c r="F5" s="88" t="s">
        <v>40</v>
      </c>
      <c r="G5" s="88" t="s">
        <v>41</v>
      </c>
    </row>
    <row r="6" spans="1:7" ht="24" customHeight="1">
      <c r="A6" s="181"/>
      <c r="B6" s="176"/>
      <c r="C6" s="176"/>
      <c r="D6" s="178" t="s">
        <v>42</v>
      </c>
      <c r="E6" s="179"/>
      <c r="F6" s="179"/>
      <c r="G6" s="180"/>
    </row>
    <row r="7" spans="1:7" ht="36.75" customHeight="1">
      <c r="A7" s="84">
        <v>11</v>
      </c>
      <c r="B7" s="84">
        <v>10</v>
      </c>
      <c r="C7" s="89" t="s">
        <v>122</v>
      </c>
      <c r="D7" s="80" t="s">
        <v>60</v>
      </c>
      <c r="E7" s="82">
        <v>54114</v>
      </c>
      <c r="F7" s="81">
        <v>0.82</v>
      </c>
      <c r="G7" s="81">
        <f aca="true" t="shared" si="0" ref="G7:G12">+B7*F7</f>
        <v>8.2</v>
      </c>
    </row>
    <row r="8" spans="1:7" ht="39" customHeight="1">
      <c r="A8" s="84">
        <v>15</v>
      </c>
      <c r="B8" s="69">
        <v>30</v>
      </c>
      <c r="C8" s="90" t="s">
        <v>122</v>
      </c>
      <c r="D8" s="74" t="s">
        <v>61</v>
      </c>
      <c r="E8" s="72">
        <v>54114</v>
      </c>
      <c r="F8" s="75">
        <v>0.19</v>
      </c>
      <c r="G8" s="75">
        <f t="shared" si="0"/>
        <v>5.7</v>
      </c>
    </row>
    <row r="9" spans="1:7" ht="38.25" customHeight="1">
      <c r="A9" s="84">
        <v>16</v>
      </c>
      <c r="B9" s="69">
        <v>30</v>
      </c>
      <c r="C9" s="90" t="s">
        <v>122</v>
      </c>
      <c r="D9" s="74" t="s">
        <v>62</v>
      </c>
      <c r="E9" s="72">
        <v>54114</v>
      </c>
      <c r="F9" s="75">
        <v>0.19</v>
      </c>
      <c r="G9" s="75">
        <f t="shared" si="0"/>
        <v>5.7</v>
      </c>
    </row>
    <row r="10" spans="1:7" ht="38.25" customHeight="1">
      <c r="A10" s="84">
        <v>22</v>
      </c>
      <c r="B10" s="69">
        <v>12</v>
      </c>
      <c r="C10" s="90" t="s">
        <v>20</v>
      </c>
      <c r="D10" s="74" t="s">
        <v>63</v>
      </c>
      <c r="E10" s="72">
        <v>54114</v>
      </c>
      <c r="F10" s="75">
        <v>0.47</v>
      </c>
      <c r="G10" s="75">
        <f t="shared" si="0"/>
        <v>5.64</v>
      </c>
    </row>
    <row r="11" spans="1:7" ht="36.75" customHeight="1">
      <c r="A11" s="84">
        <v>24</v>
      </c>
      <c r="B11" s="69">
        <v>12</v>
      </c>
      <c r="C11" s="90" t="s">
        <v>20</v>
      </c>
      <c r="D11" s="74" t="s">
        <v>64</v>
      </c>
      <c r="E11" s="72">
        <v>54114</v>
      </c>
      <c r="F11" s="75">
        <v>0.09</v>
      </c>
      <c r="G11" s="75">
        <f t="shared" si="0"/>
        <v>1.08</v>
      </c>
    </row>
    <row r="12" spans="1:7" ht="30" customHeight="1">
      <c r="A12" s="84">
        <v>26</v>
      </c>
      <c r="B12" s="69">
        <v>10</v>
      </c>
      <c r="C12" s="90" t="s">
        <v>20</v>
      </c>
      <c r="D12" s="74" t="s">
        <v>65</v>
      </c>
      <c r="E12" s="72">
        <v>54114</v>
      </c>
      <c r="F12" s="75">
        <v>0.6</v>
      </c>
      <c r="G12" s="75">
        <f t="shared" si="0"/>
        <v>6</v>
      </c>
    </row>
    <row r="13" spans="1:7" ht="21" customHeight="1">
      <c r="A13" s="185" t="s">
        <v>52</v>
      </c>
      <c r="B13" s="186"/>
      <c r="C13" s="186"/>
      <c r="D13" s="186"/>
      <c r="E13" s="186"/>
      <c r="F13" s="187"/>
      <c r="G13" s="76">
        <f>SUM(G7:G12)</f>
        <v>32.32</v>
      </c>
    </row>
    <row r="14" spans="1:7" ht="21" customHeight="1">
      <c r="A14" s="188" t="s">
        <v>47</v>
      </c>
      <c r="B14" s="189"/>
      <c r="C14" s="189"/>
      <c r="D14" s="189"/>
      <c r="E14" s="189"/>
      <c r="F14" s="189"/>
      <c r="G14" s="190"/>
    </row>
    <row r="15" spans="1:7" ht="39.75" customHeight="1">
      <c r="A15" s="84">
        <v>37</v>
      </c>
      <c r="B15" s="69">
        <v>8</v>
      </c>
      <c r="C15" s="90" t="s">
        <v>122</v>
      </c>
      <c r="D15" s="74" t="s">
        <v>62</v>
      </c>
      <c r="E15" s="72">
        <v>54114</v>
      </c>
      <c r="F15" s="75">
        <v>0.19</v>
      </c>
      <c r="G15" s="75">
        <f>+B15*F15</f>
        <v>1.52</v>
      </c>
    </row>
    <row r="16" spans="1:7" ht="34.5" customHeight="1">
      <c r="A16" s="84">
        <v>41</v>
      </c>
      <c r="B16" s="69">
        <v>10</v>
      </c>
      <c r="C16" s="91" t="s">
        <v>20</v>
      </c>
      <c r="D16" s="74" t="s">
        <v>63</v>
      </c>
      <c r="E16" s="72">
        <v>54114</v>
      </c>
      <c r="F16" s="75">
        <v>0.47</v>
      </c>
      <c r="G16" s="75">
        <f aca="true" t="shared" si="1" ref="G16:G21">+B16*F16</f>
        <v>4.699999999999999</v>
      </c>
    </row>
    <row r="17" spans="1:7" ht="35.25" customHeight="1">
      <c r="A17" s="84">
        <v>43</v>
      </c>
      <c r="B17" s="69">
        <v>10</v>
      </c>
      <c r="C17" s="91" t="s">
        <v>20</v>
      </c>
      <c r="D17" s="74" t="s">
        <v>65</v>
      </c>
      <c r="E17" s="72">
        <v>54114</v>
      </c>
      <c r="F17" s="75">
        <v>0.6</v>
      </c>
      <c r="G17" s="75">
        <f t="shared" si="1"/>
        <v>6</v>
      </c>
    </row>
    <row r="18" spans="1:7" ht="45.75" customHeight="1">
      <c r="A18" s="84">
        <v>48</v>
      </c>
      <c r="B18" s="69">
        <v>25</v>
      </c>
      <c r="C18" s="91" t="s">
        <v>122</v>
      </c>
      <c r="D18" s="74" t="s">
        <v>66</v>
      </c>
      <c r="E18" s="72">
        <v>54114</v>
      </c>
      <c r="F18" s="75">
        <v>1.75</v>
      </c>
      <c r="G18" s="75">
        <f t="shared" si="1"/>
        <v>43.75</v>
      </c>
    </row>
    <row r="19" spans="1:7" ht="42.75" customHeight="1">
      <c r="A19" s="84">
        <v>51</v>
      </c>
      <c r="B19" s="69">
        <v>2</v>
      </c>
      <c r="C19" s="91" t="s">
        <v>122</v>
      </c>
      <c r="D19" s="74" t="s">
        <v>67</v>
      </c>
      <c r="E19" s="72">
        <v>54114</v>
      </c>
      <c r="F19" s="75">
        <v>1.02</v>
      </c>
      <c r="G19" s="75">
        <f t="shared" si="1"/>
        <v>2.04</v>
      </c>
    </row>
    <row r="20" spans="1:7" ht="35.25" customHeight="1">
      <c r="A20" s="84">
        <v>54</v>
      </c>
      <c r="B20" s="69">
        <v>30</v>
      </c>
      <c r="C20" s="91" t="s">
        <v>20</v>
      </c>
      <c r="D20" s="74" t="s">
        <v>68</v>
      </c>
      <c r="E20" s="72">
        <v>54114</v>
      </c>
      <c r="F20" s="75">
        <v>0.08</v>
      </c>
      <c r="G20" s="75">
        <f t="shared" si="1"/>
        <v>2.4</v>
      </c>
    </row>
    <row r="21" spans="1:7" ht="37.5" customHeight="1">
      <c r="A21" s="84">
        <v>55</v>
      </c>
      <c r="B21" s="69">
        <v>2</v>
      </c>
      <c r="C21" s="91" t="s">
        <v>20</v>
      </c>
      <c r="D21" s="74" t="s">
        <v>69</v>
      </c>
      <c r="E21" s="72">
        <v>54114</v>
      </c>
      <c r="F21" s="75">
        <v>2.76</v>
      </c>
      <c r="G21" s="75">
        <f t="shared" si="1"/>
        <v>5.52</v>
      </c>
    </row>
    <row r="22" spans="1:7" ht="24" customHeight="1">
      <c r="A22" s="191" t="s">
        <v>52</v>
      </c>
      <c r="B22" s="192"/>
      <c r="C22" s="192"/>
      <c r="D22" s="192"/>
      <c r="E22" s="192"/>
      <c r="F22" s="193"/>
      <c r="G22" s="76">
        <f>SUM(G15:G21)</f>
        <v>65.92999999999999</v>
      </c>
    </row>
    <row r="23" spans="1:7" ht="22.5" customHeight="1">
      <c r="A23" s="191" t="s">
        <v>53</v>
      </c>
      <c r="B23" s="192"/>
      <c r="C23" s="192"/>
      <c r="D23" s="192"/>
      <c r="E23" s="192"/>
      <c r="F23" s="193"/>
      <c r="G23" s="76">
        <f>+G13+G22</f>
        <v>98.25</v>
      </c>
    </row>
  </sheetData>
  <sheetProtection/>
  <mergeCells count="9">
    <mergeCell ref="A4:G4"/>
    <mergeCell ref="A13:F13"/>
    <mergeCell ref="A14:G14"/>
    <mergeCell ref="A22:F22"/>
    <mergeCell ref="A23:F23"/>
    <mergeCell ref="A5:A6"/>
    <mergeCell ref="B5:B6"/>
    <mergeCell ref="D6:G6"/>
    <mergeCell ref="C5:C6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2:J51"/>
  <sheetViews>
    <sheetView zoomScaleSheetLayoutView="115" workbookViewId="0" topLeftCell="A13">
      <selection activeCell="C30" sqref="C3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74</v>
      </c>
    </row>
    <row r="6" spans="1:10" ht="20.25" customHeight="1">
      <c r="A6" s="165" t="s">
        <v>13</v>
      </c>
      <c r="B6" s="166"/>
      <c r="C6" s="166"/>
      <c r="D6" s="166"/>
      <c r="E6" s="167">
        <f ca="1">YEAR(TODAY())</f>
        <v>2019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71</v>
      </c>
      <c r="B9" s="152"/>
      <c r="C9" s="152"/>
      <c r="D9" s="152"/>
      <c r="E9" s="152"/>
      <c r="F9" s="153"/>
      <c r="G9" s="157" t="s">
        <v>72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73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147.89</v>
      </c>
      <c r="H13" s="55">
        <f>+A13*G13</f>
        <v>147.89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50.25" customHeight="1">
      <c r="A15" s="49"/>
      <c r="B15" s="50"/>
      <c r="C15" s="48"/>
      <c r="D15" s="130" t="s">
        <v>128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124"/>
      <c r="E24" s="125"/>
      <c r="F24" s="126"/>
      <c r="G24" s="42"/>
      <c r="H24" s="41"/>
    </row>
    <row r="25" spans="1:8" ht="12.75" customHeight="1">
      <c r="A25" s="38"/>
      <c r="B25" s="37"/>
      <c r="C25" s="37"/>
      <c r="D25" s="124"/>
      <c r="E25" s="125"/>
      <c r="F25" s="126"/>
      <c r="G25" s="42"/>
      <c r="H25" s="41"/>
    </row>
    <row r="26" spans="1:8" ht="12.75" customHeight="1">
      <c r="A26" s="38"/>
      <c r="B26" s="37"/>
      <c r="C26" s="37"/>
      <c r="D26" s="57"/>
      <c r="E26" s="58"/>
      <c r="F26" s="59"/>
      <c r="G26" s="42"/>
      <c r="H26" s="41"/>
    </row>
    <row r="27" spans="1:8" ht="12.7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8"/>
      <c r="B28" s="37"/>
      <c r="C28" s="37"/>
      <c r="D28" s="124"/>
      <c r="E28" s="125"/>
      <c r="F28" s="126"/>
      <c r="G28" s="42"/>
      <c r="H28" s="41"/>
    </row>
    <row r="29" spans="1:8" ht="12.75" customHeight="1">
      <c r="A29" s="34"/>
      <c r="B29" s="35"/>
      <c r="C29" s="35"/>
      <c r="D29" s="127"/>
      <c r="E29" s="128"/>
      <c r="F29" s="129"/>
      <c r="G29" s="36"/>
      <c r="H29" s="23"/>
    </row>
    <row r="30" spans="1:8" ht="8.25" customHeight="1">
      <c r="A30" s="34"/>
      <c r="B30" s="35"/>
      <c r="C30" s="35"/>
      <c r="D30" s="60"/>
      <c r="E30" s="61"/>
      <c r="F30" s="62"/>
      <c r="G30" s="36"/>
      <c r="H30" s="23"/>
    </row>
    <row r="31" spans="1:8" ht="12.75" customHeight="1">
      <c r="A31" s="34"/>
      <c r="B31" s="35"/>
      <c r="C31" s="35"/>
      <c r="D31" s="60"/>
      <c r="E31" s="61"/>
      <c r="F31" s="62"/>
      <c r="G31" s="36"/>
      <c r="H31" s="23"/>
    </row>
    <row r="32" spans="1:8" ht="12.75" customHeight="1">
      <c r="A32" s="22"/>
      <c r="B32" s="9"/>
      <c r="C32" s="9"/>
      <c r="D32" s="111"/>
      <c r="E32" s="112"/>
      <c r="F32" s="113"/>
      <c r="G32" s="18"/>
      <c r="H32" s="23"/>
    </row>
    <row r="33" spans="1:10" ht="12.75" customHeight="1" thickBot="1">
      <c r="A33" s="24"/>
      <c r="B33" s="10"/>
      <c r="C33" s="10"/>
      <c r="D33" s="114"/>
      <c r="E33" s="112"/>
      <c r="F33" s="112"/>
      <c r="G33" s="18"/>
      <c r="H33" s="21"/>
      <c r="J33" s="1" t="s">
        <v>4</v>
      </c>
    </row>
    <row r="34" spans="1:8" ht="24" customHeight="1" thickBot="1">
      <c r="A34" s="25" t="s">
        <v>5</v>
      </c>
      <c r="B34" s="115" t="str">
        <f>CONCATENATE("****",UPPER(l_letras(H34)),"****")</f>
        <v>****CIENTO CUARENTA Y SIETE CON 89/100 DOLARES****</v>
      </c>
      <c r="C34" s="116"/>
      <c r="D34" s="116"/>
      <c r="E34" s="116"/>
      <c r="F34" s="116"/>
      <c r="G34" s="117"/>
      <c r="H34" s="56">
        <f>SUM(H13:H33)</f>
        <v>147.89</v>
      </c>
    </row>
    <row r="35" spans="1:8" ht="12.75" customHeight="1">
      <c r="A35" s="118" t="s">
        <v>15</v>
      </c>
      <c r="B35" s="119"/>
      <c r="C35" s="119"/>
      <c r="D35" s="119"/>
      <c r="E35" s="119"/>
      <c r="F35" s="119"/>
      <c r="G35" s="119"/>
      <c r="H35" s="120"/>
    </row>
    <row r="36" spans="1:8" ht="12" customHeight="1" thickBot="1">
      <c r="A36" s="121"/>
      <c r="B36" s="122"/>
      <c r="C36" s="122"/>
      <c r="D36" s="122"/>
      <c r="E36" s="122"/>
      <c r="F36" s="122"/>
      <c r="G36" s="122"/>
      <c r="H36" s="123"/>
    </row>
    <row r="37" spans="1:8" ht="14.25">
      <c r="A37" s="26"/>
      <c r="B37" s="14"/>
      <c r="C37" s="14"/>
      <c r="D37" s="15"/>
      <c r="E37" s="16"/>
      <c r="F37" s="12"/>
      <c r="G37" s="13"/>
      <c r="H37" s="27"/>
    </row>
    <row r="38" spans="1:8" ht="12" customHeight="1">
      <c r="A38" s="28"/>
      <c r="B38" s="3"/>
      <c r="C38" s="3"/>
      <c r="D38" s="4"/>
      <c r="E38" s="17"/>
      <c r="F38" s="11"/>
      <c r="G38" s="8"/>
      <c r="H38" s="29"/>
    </row>
    <row r="39" spans="1:8" ht="16.5" customHeight="1">
      <c r="A39" s="28"/>
      <c r="B39" s="3"/>
      <c r="C39" s="3"/>
      <c r="D39" s="4"/>
      <c r="E39" s="17"/>
      <c r="F39" s="11"/>
      <c r="G39" s="8"/>
      <c r="H39" s="29"/>
    </row>
    <row r="40" spans="1:8" ht="11.25" customHeight="1">
      <c r="A40" s="28"/>
      <c r="B40" s="3"/>
      <c r="C40" s="3"/>
      <c r="D40" s="4"/>
      <c r="E40" s="17"/>
      <c r="F40" s="11"/>
      <c r="G40" s="8"/>
      <c r="H40" s="29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9" ht="20.25" customHeight="1">
      <c r="A42" s="98" t="s">
        <v>23</v>
      </c>
      <c r="B42" s="99"/>
      <c r="C42" s="99"/>
      <c r="D42" s="99"/>
      <c r="E42" s="100"/>
      <c r="F42" s="101" t="str">
        <f>+A9</f>
        <v>LIBRERÍA Y PAPELERIA EL NUEVO SIGLO, S.A. DE C.V.</v>
      </c>
      <c r="G42" s="102"/>
      <c r="H42" s="103"/>
      <c r="I42" s="3"/>
    </row>
    <row r="43" spans="1:9" ht="15.75" customHeight="1">
      <c r="A43" s="104" t="s">
        <v>24</v>
      </c>
      <c r="B43" s="105"/>
      <c r="C43" s="105"/>
      <c r="D43" s="105"/>
      <c r="E43" s="106"/>
      <c r="F43" s="107" t="s">
        <v>7</v>
      </c>
      <c r="G43" s="102"/>
      <c r="H43" s="103"/>
      <c r="I43" s="3"/>
    </row>
    <row r="44" spans="1:9" ht="14.25">
      <c r="A44" s="28"/>
      <c r="B44" s="3"/>
      <c r="C44" s="3"/>
      <c r="D44" s="4"/>
      <c r="E44" s="17"/>
      <c r="F44" s="11"/>
      <c r="G44" s="8"/>
      <c r="H44" s="29"/>
      <c r="I44" s="3"/>
    </row>
    <row r="45" spans="1:9" ht="15" thickBot="1">
      <c r="A45" s="96"/>
      <c r="B45" s="97"/>
      <c r="C45" s="97"/>
      <c r="D45" s="97"/>
      <c r="E45" s="30"/>
      <c r="F45" s="31"/>
      <c r="G45" s="32"/>
      <c r="H45" s="33"/>
      <c r="I45" s="3"/>
    </row>
    <row r="46" spans="1:9" ht="15" thickTop="1">
      <c r="A46" s="6"/>
      <c r="B46" s="3"/>
      <c r="C46" s="3"/>
      <c r="D46" s="4"/>
      <c r="E46" s="1"/>
      <c r="G46" s="19" t="s">
        <v>8</v>
      </c>
      <c r="I46" s="3"/>
    </row>
    <row r="47" spans="1:9" ht="14.25">
      <c r="A47" s="6"/>
      <c r="B47" s="3"/>
      <c r="C47" s="3"/>
      <c r="D47" s="4"/>
      <c r="E47" s="1"/>
      <c r="G47" s="19" t="s">
        <v>9</v>
      </c>
      <c r="I47" s="3"/>
    </row>
    <row r="48" spans="1:9" ht="15">
      <c r="A48" s="6"/>
      <c r="B48" s="3"/>
      <c r="C48" s="3"/>
      <c r="D48" s="4"/>
      <c r="E48" s="1"/>
      <c r="G48" s="19" t="s">
        <v>10</v>
      </c>
      <c r="I48" s="3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</sheetData>
  <sheetProtection/>
  <mergeCells count="41">
    <mergeCell ref="A45:D45"/>
    <mergeCell ref="D33:F33"/>
    <mergeCell ref="B34:G34"/>
    <mergeCell ref="A35:H36"/>
    <mergeCell ref="A42:E42"/>
    <mergeCell ref="F42:H42"/>
    <mergeCell ref="A43:E43"/>
    <mergeCell ref="F43:H43"/>
    <mergeCell ref="D24:F24"/>
    <mergeCell ref="D25:F25"/>
    <mergeCell ref="D27:F27"/>
    <mergeCell ref="D28:F28"/>
    <mergeCell ref="D29:F29"/>
    <mergeCell ref="D32:F32"/>
    <mergeCell ref="D18:F18"/>
    <mergeCell ref="D19:F19"/>
    <mergeCell ref="D20:F20"/>
    <mergeCell ref="D21:F21"/>
    <mergeCell ref="D22:F22"/>
    <mergeCell ref="D23:F23"/>
    <mergeCell ref="A11:H11"/>
    <mergeCell ref="D12:F12"/>
    <mergeCell ref="D13:F13"/>
    <mergeCell ref="D14:F14"/>
    <mergeCell ref="D16:F16"/>
    <mergeCell ref="D17:F17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21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1.28125" style="0" customWidth="1"/>
    <col min="2" max="2" width="10.7109375" style="0" customWidth="1"/>
    <col min="3" max="3" width="9.00390625" style="0" customWidth="1"/>
    <col min="4" max="4" width="37.140625" style="0" customWidth="1"/>
    <col min="5" max="5" width="10.140625" style="0" customWidth="1"/>
    <col min="6" max="6" width="8.7109375" style="0" customWidth="1"/>
    <col min="7" max="7" width="10.28125" style="0" customWidth="1"/>
  </cols>
  <sheetData>
    <row r="4" spans="1:7" ht="35.25" customHeight="1">
      <c r="A4" s="177" t="s">
        <v>83</v>
      </c>
      <c r="B4" s="177"/>
      <c r="C4" s="177"/>
      <c r="D4" s="177"/>
      <c r="E4" s="177"/>
      <c r="F4" s="177"/>
      <c r="G4" s="177"/>
    </row>
    <row r="5" spans="1:7" ht="30" customHeight="1">
      <c r="A5" s="181" t="s">
        <v>119</v>
      </c>
      <c r="B5" s="181" t="s">
        <v>120</v>
      </c>
      <c r="C5" s="181" t="s">
        <v>121</v>
      </c>
      <c r="D5" s="92" t="s">
        <v>1</v>
      </c>
      <c r="E5" s="92" t="s">
        <v>3</v>
      </c>
      <c r="F5" s="92" t="s">
        <v>40</v>
      </c>
      <c r="G5" s="92" t="s">
        <v>41</v>
      </c>
    </row>
    <row r="6" spans="1:7" ht="24.75" customHeight="1">
      <c r="A6" s="181"/>
      <c r="B6" s="181"/>
      <c r="C6" s="181"/>
      <c r="D6" s="195" t="s">
        <v>42</v>
      </c>
      <c r="E6" s="195"/>
      <c r="F6" s="195"/>
      <c r="G6" s="195"/>
    </row>
    <row r="7" spans="1:7" ht="33.75" customHeight="1">
      <c r="A7" s="83">
        <v>7</v>
      </c>
      <c r="B7" s="83">
        <v>12</v>
      </c>
      <c r="C7" s="83" t="s">
        <v>20</v>
      </c>
      <c r="D7" s="74" t="s">
        <v>75</v>
      </c>
      <c r="E7" s="72">
        <v>54114</v>
      </c>
      <c r="F7" s="75">
        <v>0.75</v>
      </c>
      <c r="G7" s="75">
        <f>+B7*F7</f>
        <v>9</v>
      </c>
    </row>
    <row r="8" spans="1:7" ht="35.25" customHeight="1">
      <c r="A8" s="83">
        <v>12</v>
      </c>
      <c r="B8" s="83">
        <v>5</v>
      </c>
      <c r="C8" s="83" t="s">
        <v>20</v>
      </c>
      <c r="D8" s="74" t="s">
        <v>76</v>
      </c>
      <c r="E8" s="72">
        <v>54114</v>
      </c>
      <c r="F8" s="75">
        <v>5.15</v>
      </c>
      <c r="G8" s="75">
        <f>+B8*F8</f>
        <v>25.75</v>
      </c>
    </row>
    <row r="9" spans="1:7" ht="36.75" customHeight="1">
      <c r="A9" s="83">
        <v>14</v>
      </c>
      <c r="B9" s="83">
        <v>10</v>
      </c>
      <c r="C9" s="83" t="s">
        <v>20</v>
      </c>
      <c r="D9" s="74" t="s">
        <v>77</v>
      </c>
      <c r="E9" s="72">
        <v>54114</v>
      </c>
      <c r="F9" s="75">
        <v>0.46</v>
      </c>
      <c r="G9" s="75">
        <f>+B9*F9</f>
        <v>4.6000000000000005</v>
      </c>
    </row>
    <row r="10" spans="1:7" ht="51.75" customHeight="1">
      <c r="A10" s="83">
        <v>21</v>
      </c>
      <c r="B10" s="83">
        <v>12</v>
      </c>
      <c r="C10" s="83" t="s">
        <v>20</v>
      </c>
      <c r="D10" s="74" t="s">
        <v>78</v>
      </c>
      <c r="E10" s="72">
        <v>54114</v>
      </c>
      <c r="F10" s="75">
        <v>0.33</v>
      </c>
      <c r="G10" s="75">
        <f>+B10*F10</f>
        <v>3.96</v>
      </c>
    </row>
    <row r="11" spans="1:7" ht="25.5" customHeight="1">
      <c r="A11" s="191" t="s">
        <v>117</v>
      </c>
      <c r="B11" s="192"/>
      <c r="C11" s="192"/>
      <c r="D11" s="192"/>
      <c r="E11" s="192"/>
      <c r="F11" s="193"/>
      <c r="G11" s="76">
        <f>SUM(G7:G10)</f>
        <v>43.31</v>
      </c>
    </row>
    <row r="12" spans="1:7" ht="21.75" customHeight="1">
      <c r="A12" s="188" t="s">
        <v>47</v>
      </c>
      <c r="B12" s="189"/>
      <c r="C12" s="189"/>
      <c r="D12" s="189"/>
      <c r="E12" s="189"/>
      <c r="F12" s="189"/>
      <c r="G12" s="190"/>
    </row>
    <row r="13" spans="1:7" ht="39" customHeight="1">
      <c r="A13" s="83">
        <v>30</v>
      </c>
      <c r="B13" s="69">
        <v>10</v>
      </c>
      <c r="C13" s="83" t="s">
        <v>20</v>
      </c>
      <c r="D13" s="74" t="s">
        <v>75</v>
      </c>
      <c r="E13" s="72">
        <v>54114</v>
      </c>
      <c r="F13" s="75">
        <v>0.75</v>
      </c>
      <c r="G13" s="75">
        <f>+B13*F13</f>
        <v>7.5</v>
      </c>
    </row>
    <row r="14" spans="1:7" ht="38.25" customHeight="1">
      <c r="A14" s="83">
        <v>33</v>
      </c>
      <c r="B14" s="69">
        <v>5</v>
      </c>
      <c r="C14" s="83" t="s">
        <v>20</v>
      </c>
      <c r="D14" s="74" t="s">
        <v>76</v>
      </c>
      <c r="E14" s="72">
        <v>54114</v>
      </c>
      <c r="F14" s="75">
        <v>5.15</v>
      </c>
      <c r="G14" s="75">
        <f aca="true" t="shared" si="0" ref="G14:G19">+B14*F14</f>
        <v>25.75</v>
      </c>
    </row>
    <row r="15" spans="1:7" ht="41.25" customHeight="1">
      <c r="A15" s="83">
        <v>36</v>
      </c>
      <c r="B15" s="69">
        <v>10</v>
      </c>
      <c r="C15" s="83" t="s">
        <v>20</v>
      </c>
      <c r="D15" s="74" t="s">
        <v>79</v>
      </c>
      <c r="E15" s="72">
        <v>54114</v>
      </c>
      <c r="F15" s="75">
        <v>0.15</v>
      </c>
      <c r="G15" s="75">
        <f t="shared" si="0"/>
        <v>1.5</v>
      </c>
    </row>
    <row r="16" spans="1:7" ht="48" customHeight="1">
      <c r="A16" s="83">
        <v>40</v>
      </c>
      <c r="B16" s="69">
        <v>10</v>
      </c>
      <c r="C16" s="83" t="s">
        <v>20</v>
      </c>
      <c r="D16" s="74" t="s">
        <v>78</v>
      </c>
      <c r="E16" s="72">
        <v>54114</v>
      </c>
      <c r="F16" s="75">
        <v>0.33</v>
      </c>
      <c r="G16" s="75">
        <f t="shared" si="0"/>
        <v>3.3000000000000003</v>
      </c>
    </row>
    <row r="17" spans="1:7" ht="34.5" customHeight="1">
      <c r="A17" s="83">
        <v>44</v>
      </c>
      <c r="B17" s="69">
        <v>3</v>
      </c>
      <c r="C17" s="83" t="s">
        <v>20</v>
      </c>
      <c r="D17" s="74" t="s">
        <v>80</v>
      </c>
      <c r="E17" s="72">
        <v>54114</v>
      </c>
      <c r="F17" s="75">
        <v>1.25</v>
      </c>
      <c r="G17" s="75">
        <f t="shared" si="0"/>
        <v>3.75</v>
      </c>
    </row>
    <row r="18" spans="1:7" ht="37.5" customHeight="1">
      <c r="A18" s="83">
        <v>49</v>
      </c>
      <c r="B18" s="69">
        <v>3</v>
      </c>
      <c r="C18" s="83" t="s">
        <v>20</v>
      </c>
      <c r="D18" s="74" t="s">
        <v>81</v>
      </c>
      <c r="E18" s="72">
        <v>54114</v>
      </c>
      <c r="F18" s="75">
        <v>13.56</v>
      </c>
      <c r="G18" s="75">
        <f t="shared" si="0"/>
        <v>40.68</v>
      </c>
    </row>
    <row r="19" spans="1:7" ht="30" customHeight="1">
      <c r="A19" s="83">
        <v>56</v>
      </c>
      <c r="B19" s="69">
        <v>10</v>
      </c>
      <c r="C19" s="83" t="s">
        <v>20</v>
      </c>
      <c r="D19" s="74" t="s">
        <v>82</v>
      </c>
      <c r="E19" s="72">
        <v>54114</v>
      </c>
      <c r="F19" s="75">
        <v>2.21</v>
      </c>
      <c r="G19" s="75">
        <f t="shared" si="0"/>
        <v>22.1</v>
      </c>
    </row>
    <row r="20" spans="1:7" ht="24" customHeight="1">
      <c r="A20" s="194" t="s">
        <v>52</v>
      </c>
      <c r="B20" s="194"/>
      <c r="C20" s="194"/>
      <c r="D20" s="194"/>
      <c r="E20" s="194"/>
      <c r="F20" s="194"/>
      <c r="G20" s="76">
        <f>SUM(G13:G19)</f>
        <v>104.57999999999998</v>
      </c>
    </row>
    <row r="21" spans="1:7" ht="23.25" customHeight="1">
      <c r="A21" s="194" t="s">
        <v>53</v>
      </c>
      <c r="B21" s="194"/>
      <c r="C21" s="194"/>
      <c r="D21" s="194"/>
      <c r="E21" s="194"/>
      <c r="F21" s="194"/>
      <c r="G21" s="76">
        <f>+G11+G20</f>
        <v>147.89</v>
      </c>
    </row>
  </sheetData>
  <sheetProtection/>
  <mergeCells count="9">
    <mergeCell ref="A4:G4"/>
    <mergeCell ref="A5:A6"/>
    <mergeCell ref="A11:F11"/>
    <mergeCell ref="A12:G12"/>
    <mergeCell ref="A20:F20"/>
    <mergeCell ref="A21:F21"/>
    <mergeCell ref="B5:B6"/>
    <mergeCell ref="D6:G6"/>
    <mergeCell ref="C5:C6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indexed="39"/>
  </sheetPr>
  <dimension ref="A2:J50"/>
  <sheetViews>
    <sheetView tabSelected="1"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98</v>
      </c>
    </row>
    <row r="6" spans="1:10" ht="20.25" customHeight="1">
      <c r="A6" s="165" t="s">
        <v>13</v>
      </c>
      <c r="B6" s="166"/>
      <c r="C6" s="166"/>
      <c r="D6" s="166"/>
      <c r="E6" s="167" t="s">
        <v>130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86</v>
      </c>
      <c r="B9" s="152"/>
      <c r="C9" s="152"/>
      <c r="D9" s="152"/>
      <c r="E9" s="152"/>
      <c r="F9" s="153"/>
      <c r="G9" s="157" t="s">
        <v>84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85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1332.8</v>
      </c>
      <c r="H13" s="55">
        <f>+A13*G13</f>
        <v>1332.8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51" customHeight="1">
      <c r="A15" s="49"/>
      <c r="B15" s="50"/>
      <c r="C15" s="48"/>
      <c r="D15" s="130" t="s">
        <v>127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124"/>
      <c r="E24" s="125"/>
      <c r="F24" s="126"/>
      <c r="G24" s="42"/>
      <c r="H24" s="41"/>
    </row>
    <row r="25" spans="1:8" ht="12.75" customHeight="1">
      <c r="A25" s="38"/>
      <c r="B25" s="37"/>
      <c r="C25" s="37"/>
      <c r="D25" s="124"/>
      <c r="E25" s="125"/>
      <c r="F25" s="126"/>
      <c r="G25" s="42"/>
      <c r="H25" s="41"/>
    </row>
    <row r="26" spans="1:8" ht="12.75" customHeight="1">
      <c r="A26" s="38"/>
      <c r="B26" s="37"/>
      <c r="C26" s="37"/>
      <c r="D26" s="124"/>
      <c r="E26" s="125"/>
      <c r="F26" s="126"/>
      <c r="G26" s="42"/>
      <c r="H26" s="41"/>
    </row>
    <row r="27" spans="1:8" ht="12.7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4"/>
      <c r="B28" s="35"/>
      <c r="C28" s="35"/>
      <c r="D28" s="127"/>
      <c r="E28" s="128"/>
      <c r="F28" s="129"/>
      <c r="G28" s="36"/>
      <c r="H28" s="23"/>
    </row>
    <row r="29" spans="1:8" ht="15.75" customHeight="1">
      <c r="A29" s="34"/>
      <c r="B29" s="35"/>
      <c r="C29" s="35"/>
      <c r="D29" s="60"/>
      <c r="E29" s="61"/>
      <c r="F29" s="62"/>
      <c r="G29" s="36"/>
      <c r="H29" s="23"/>
    </row>
    <row r="30" spans="1:8" ht="12.75" customHeight="1">
      <c r="A30" s="34"/>
      <c r="B30" s="35"/>
      <c r="C30" s="35"/>
      <c r="D30" s="60"/>
      <c r="E30" s="61"/>
      <c r="F30" s="62"/>
      <c r="G30" s="36"/>
      <c r="H30" s="23"/>
    </row>
    <row r="31" spans="1:8" ht="12.75" customHeight="1">
      <c r="A31" s="22"/>
      <c r="B31" s="9"/>
      <c r="C31" s="9"/>
      <c r="D31" s="111"/>
      <c r="E31" s="112"/>
      <c r="F31" s="113"/>
      <c r="G31" s="18"/>
      <c r="H31" s="23"/>
    </row>
    <row r="32" spans="1:10" ht="12.75" customHeight="1" thickBot="1">
      <c r="A32" s="24"/>
      <c r="B32" s="10"/>
      <c r="C32" s="10"/>
      <c r="D32" s="114"/>
      <c r="E32" s="112"/>
      <c r="F32" s="112"/>
      <c r="G32" s="18"/>
      <c r="H32" s="21"/>
      <c r="J32" s="1" t="s">
        <v>4</v>
      </c>
    </row>
    <row r="33" spans="1:8" ht="24" customHeight="1" thickBot="1">
      <c r="A33" s="25" t="s">
        <v>5</v>
      </c>
      <c r="B33" s="115" t="str">
        <f>CONCATENATE("****",UPPER(l_letras(H33)),"****")</f>
        <v>****UN MIL TRESCIENTOS TREINTA Y DOS CON 80/100 DOLARES****</v>
      </c>
      <c r="C33" s="116"/>
      <c r="D33" s="116"/>
      <c r="E33" s="116"/>
      <c r="F33" s="116"/>
      <c r="G33" s="117"/>
      <c r="H33" s="56">
        <f>SUM(H13:H32)</f>
        <v>1332.8</v>
      </c>
    </row>
    <row r="34" spans="1:8" ht="12.75" customHeight="1">
      <c r="A34" s="118" t="s">
        <v>15</v>
      </c>
      <c r="B34" s="119"/>
      <c r="C34" s="119"/>
      <c r="D34" s="119"/>
      <c r="E34" s="119"/>
      <c r="F34" s="119"/>
      <c r="G34" s="119"/>
      <c r="H34" s="120"/>
    </row>
    <row r="35" spans="1:8" ht="12" customHeight="1" thickBot="1">
      <c r="A35" s="121"/>
      <c r="B35" s="122"/>
      <c r="C35" s="122"/>
      <c r="D35" s="122"/>
      <c r="E35" s="122"/>
      <c r="F35" s="122"/>
      <c r="G35" s="122"/>
      <c r="H35" s="123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6.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0.25" customHeight="1">
      <c r="A41" s="98" t="s">
        <v>23</v>
      </c>
      <c r="B41" s="99"/>
      <c r="C41" s="99"/>
      <c r="D41" s="99"/>
      <c r="E41" s="100"/>
      <c r="F41" s="101" t="str">
        <f>+A9</f>
        <v>INDUSTRIAS FACELA, S.A. DE C.V.</v>
      </c>
      <c r="G41" s="102"/>
      <c r="H41" s="103"/>
      <c r="I41" s="3"/>
    </row>
    <row r="42" spans="1:9" ht="15.75" customHeight="1">
      <c r="A42" s="104" t="s">
        <v>24</v>
      </c>
      <c r="B42" s="105"/>
      <c r="C42" s="105"/>
      <c r="D42" s="105"/>
      <c r="E42" s="106"/>
      <c r="F42" s="182" t="s">
        <v>7</v>
      </c>
      <c r="G42" s="183"/>
      <c r="H42" s="184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96"/>
      <c r="B44" s="97"/>
      <c r="C44" s="97"/>
      <c r="D44" s="97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1">
    <mergeCell ref="A44:D44"/>
    <mergeCell ref="D32:F32"/>
    <mergeCell ref="B33:G33"/>
    <mergeCell ref="A34:H35"/>
    <mergeCell ref="A41:E41"/>
    <mergeCell ref="F41:H41"/>
    <mergeCell ref="A42:E42"/>
    <mergeCell ref="F42:H42"/>
    <mergeCell ref="D24:F24"/>
    <mergeCell ref="D25:F25"/>
    <mergeCell ref="D26:F26"/>
    <mergeCell ref="D27:F27"/>
    <mergeCell ref="D28:F28"/>
    <mergeCell ref="D31:F31"/>
    <mergeCell ref="D18:F18"/>
    <mergeCell ref="D19:F19"/>
    <mergeCell ref="D20:F20"/>
    <mergeCell ref="D21:F21"/>
    <mergeCell ref="D22:F22"/>
    <mergeCell ref="D23:F23"/>
    <mergeCell ref="A11:H11"/>
    <mergeCell ref="D12:F12"/>
    <mergeCell ref="D13:F13"/>
    <mergeCell ref="D14:F14"/>
    <mergeCell ref="D16:F16"/>
    <mergeCell ref="D17:F17"/>
    <mergeCell ref="D15:F15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24"/>
  <sheetViews>
    <sheetView zoomScalePageLayoutView="0" workbookViewId="0" topLeftCell="A4">
      <selection activeCell="D11" sqref="D11"/>
    </sheetView>
  </sheetViews>
  <sheetFormatPr defaultColWidth="11.421875" defaultRowHeight="12.75"/>
  <cols>
    <col min="1" max="2" width="10.7109375" style="0" customWidth="1"/>
    <col min="3" max="3" width="9.140625" style="0" customWidth="1"/>
    <col min="4" max="4" width="36.7109375" style="0" customWidth="1"/>
    <col min="5" max="5" width="10.140625" style="0" customWidth="1"/>
    <col min="6" max="6" width="9.140625" style="0" customWidth="1"/>
    <col min="7" max="7" width="10.8515625" style="0" customWidth="1"/>
    <col min="9" max="9" width="13.00390625" style="0" customWidth="1"/>
  </cols>
  <sheetData>
    <row r="5" spans="1:7" ht="36.75" customHeight="1">
      <c r="A5" s="177" t="s">
        <v>97</v>
      </c>
      <c r="B5" s="177"/>
      <c r="C5" s="177"/>
      <c r="D5" s="177"/>
      <c r="E5" s="177"/>
      <c r="F5" s="177"/>
      <c r="G5" s="177"/>
    </row>
    <row r="6" spans="1:7" ht="30" customHeight="1">
      <c r="A6" s="181" t="s">
        <v>119</v>
      </c>
      <c r="B6" s="181" t="s">
        <v>120</v>
      </c>
      <c r="C6" s="181" t="s">
        <v>121</v>
      </c>
      <c r="D6" s="92" t="s">
        <v>1</v>
      </c>
      <c r="E6" s="92" t="s">
        <v>3</v>
      </c>
      <c r="F6" s="92" t="s">
        <v>40</v>
      </c>
      <c r="G6" s="92" t="s">
        <v>41</v>
      </c>
    </row>
    <row r="7" spans="1:7" ht="24" customHeight="1">
      <c r="A7" s="181"/>
      <c r="B7" s="181"/>
      <c r="C7" s="181"/>
      <c r="D7" s="195" t="s">
        <v>42</v>
      </c>
      <c r="E7" s="195"/>
      <c r="F7" s="195"/>
      <c r="G7" s="195"/>
    </row>
    <row r="8" spans="1:7" ht="47.25" customHeight="1">
      <c r="A8" s="69">
        <v>1</v>
      </c>
      <c r="B8" s="95">
        <v>120</v>
      </c>
      <c r="C8" s="69" t="s">
        <v>123</v>
      </c>
      <c r="D8" s="93" t="s">
        <v>87</v>
      </c>
      <c r="E8" s="72">
        <v>54105</v>
      </c>
      <c r="F8" s="75">
        <v>3.08</v>
      </c>
      <c r="G8" s="75">
        <f>+B8*F8</f>
        <v>369.6</v>
      </c>
    </row>
    <row r="9" spans="1:7" ht="30" customHeight="1">
      <c r="A9" s="69">
        <v>3</v>
      </c>
      <c r="B9" s="95">
        <v>1000</v>
      </c>
      <c r="C9" s="69" t="s">
        <v>20</v>
      </c>
      <c r="D9" s="93" t="s">
        <v>88</v>
      </c>
      <c r="E9" s="72">
        <v>54105</v>
      </c>
      <c r="F9" s="75">
        <v>0.04</v>
      </c>
      <c r="G9" s="75">
        <f aca="true" t="shared" si="0" ref="G9:G15">+B9*F9</f>
        <v>40</v>
      </c>
    </row>
    <row r="10" spans="1:9" ht="30" customHeight="1">
      <c r="A10" s="69">
        <v>4</v>
      </c>
      <c r="B10" s="95">
        <v>500</v>
      </c>
      <c r="C10" s="69" t="s">
        <v>20</v>
      </c>
      <c r="D10" s="93" t="s">
        <v>89</v>
      </c>
      <c r="E10" s="72">
        <v>54105</v>
      </c>
      <c r="F10" s="75">
        <v>0.05</v>
      </c>
      <c r="G10" s="75">
        <f t="shared" si="0"/>
        <v>25</v>
      </c>
      <c r="I10" s="94"/>
    </row>
    <row r="11" spans="1:7" ht="30" customHeight="1">
      <c r="A11" s="69">
        <v>6</v>
      </c>
      <c r="B11" s="95">
        <v>100</v>
      </c>
      <c r="C11" s="69" t="s">
        <v>20</v>
      </c>
      <c r="D11" s="93" t="s">
        <v>90</v>
      </c>
      <c r="E11" s="72">
        <v>54105</v>
      </c>
      <c r="F11" s="75">
        <v>4.85</v>
      </c>
      <c r="G11" s="75">
        <f t="shared" si="0"/>
        <v>484.99999999999994</v>
      </c>
    </row>
    <row r="12" spans="1:7" ht="30" customHeight="1">
      <c r="A12" s="69">
        <v>13</v>
      </c>
      <c r="B12" s="95">
        <v>16</v>
      </c>
      <c r="C12" s="69" t="s">
        <v>20</v>
      </c>
      <c r="D12" s="93" t="s">
        <v>91</v>
      </c>
      <c r="E12" s="72">
        <v>54114</v>
      </c>
      <c r="F12" s="75">
        <v>0.45</v>
      </c>
      <c r="G12" s="75">
        <f t="shared" si="0"/>
        <v>7.2</v>
      </c>
    </row>
    <row r="13" spans="1:7" ht="27" customHeight="1">
      <c r="A13" s="69">
        <v>17</v>
      </c>
      <c r="B13" s="95">
        <v>20</v>
      </c>
      <c r="C13" s="69" t="s">
        <v>20</v>
      </c>
      <c r="D13" s="93" t="s">
        <v>92</v>
      </c>
      <c r="E13" s="72">
        <v>54114</v>
      </c>
      <c r="F13" s="75">
        <v>0.38</v>
      </c>
      <c r="G13" s="75">
        <f t="shared" si="0"/>
        <v>7.6</v>
      </c>
    </row>
    <row r="14" spans="1:7" ht="30" customHeight="1">
      <c r="A14" s="69">
        <v>23</v>
      </c>
      <c r="B14" s="95">
        <v>12</v>
      </c>
      <c r="C14" s="69" t="s">
        <v>20</v>
      </c>
      <c r="D14" s="93" t="s">
        <v>93</v>
      </c>
      <c r="E14" s="72">
        <v>54114</v>
      </c>
      <c r="F14" s="75">
        <v>2.1</v>
      </c>
      <c r="G14" s="75">
        <f t="shared" si="0"/>
        <v>25.200000000000003</v>
      </c>
    </row>
    <row r="15" spans="1:9" ht="30" customHeight="1">
      <c r="A15" s="69">
        <v>25</v>
      </c>
      <c r="B15" s="95">
        <v>10</v>
      </c>
      <c r="C15" s="69" t="s">
        <v>20</v>
      </c>
      <c r="D15" s="93" t="s">
        <v>94</v>
      </c>
      <c r="E15" s="72">
        <v>54114</v>
      </c>
      <c r="F15" s="75">
        <v>0.35</v>
      </c>
      <c r="G15" s="75">
        <f t="shared" si="0"/>
        <v>3.5</v>
      </c>
      <c r="I15" s="94"/>
    </row>
    <row r="16" spans="1:7" ht="25.5" customHeight="1">
      <c r="A16" s="191" t="s">
        <v>52</v>
      </c>
      <c r="B16" s="192"/>
      <c r="C16" s="192"/>
      <c r="D16" s="192"/>
      <c r="E16" s="192"/>
      <c r="F16" s="193"/>
      <c r="G16" s="76">
        <f>SUM(G8:G15)</f>
        <v>963.1</v>
      </c>
    </row>
    <row r="17" spans="1:7" ht="21" customHeight="1">
      <c r="A17" s="188" t="s">
        <v>47</v>
      </c>
      <c r="B17" s="189"/>
      <c r="C17" s="189"/>
      <c r="D17" s="189"/>
      <c r="E17" s="189"/>
      <c r="F17" s="189"/>
      <c r="G17" s="190"/>
    </row>
    <row r="18" spans="1:9" ht="30" customHeight="1">
      <c r="A18" s="69">
        <v>29</v>
      </c>
      <c r="B18" s="69">
        <v>39</v>
      </c>
      <c r="C18" s="69" t="s">
        <v>123</v>
      </c>
      <c r="D18" s="93" t="s">
        <v>95</v>
      </c>
      <c r="E18" s="72">
        <v>54105</v>
      </c>
      <c r="F18" s="75">
        <v>8.71</v>
      </c>
      <c r="G18" s="75">
        <f>+B18*F18</f>
        <v>339.69000000000005</v>
      </c>
      <c r="I18" s="94"/>
    </row>
    <row r="19" spans="1:7" ht="33.75" customHeight="1">
      <c r="A19" s="69">
        <v>34</v>
      </c>
      <c r="B19" s="69">
        <v>6</v>
      </c>
      <c r="C19" s="69" t="s">
        <v>20</v>
      </c>
      <c r="D19" s="93" t="s">
        <v>91</v>
      </c>
      <c r="E19" s="72">
        <v>54114</v>
      </c>
      <c r="F19" s="75">
        <v>0.45</v>
      </c>
      <c r="G19" s="75">
        <f>+B19*F19</f>
        <v>2.7</v>
      </c>
    </row>
    <row r="20" spans="1:7" ht="30" customHeight="1">
      <c r="A20" s="69">
        <v>38</v>
      </c>
      <c r="B20" s="69">
        <v>5</v>
      </c>
      <c r="C20" s="69" t="s">
        <v>20</v>
      </c>
      <c r="D20" s="93" t="s">
        <v>92</v>
      </c>
      <c r="E20" s="72">
        <v>54114</v>
      </c>
      <c r="F20" s="75">
        <v>0.38</v>
      </c>
      <c r="G20" s="75">
        <f>+B20*F20</f>
        <v>1.9</v>
      </c>
    </row>
    <row r="21" spans="1:7" ht="34.5" customHeight="1">
      <c r="A21" s="69">
        <v>42</v>
      </c>
      <c r="B21" s="69">
        <v>10</v>
      </c>
      <c r="C21" s="69" t="s">
        <v>20</v>
      </c>
      <c r="D21" s="93" t="s">
        <v>93</v>
      </c>
      <c r="E21" s="72">
        <v>54114</v>
      </c>
      <c r="F21" s="75">
        <v>2.1</v>
      </c>
      <c r="G21" s="75">
        <f>+B21*F21</f>
        <v>21</v>
      </c>
    </row>
    <row r="22" spans="1:9" ht="45.75" customHeight="1">
      <c r="A22" s="69">
        <v>46</v>
      </c>
      <c r="B22" s="69">
        <v>3</v>
      </c>
      <c r="C22" s="69" t="s">
        <v>20</v>
      </c>
      <c r="D22" s="93" t="s">
        <v>96</v>
      </c>
      <c r="E22" s="72">
        <v>54114</v>
      </c>
      <c r="F22" s="75">
        <v>1.47</v>
      </c>
      <c r="G22" s="75">
        <f>+B22*F22</f>
        <v>4.41</v>
      </c>
      <c r="I22" s="94"/>
    </row>
    <row r="23" spans="1:7" ht="18" customHeight="1">
      <c r="A23" s="191" t="s">
        <v>52</v>
      </c>
      <c r="B23" s="192"/>
      <c r="C23" s="192"/>
      <c r="D23" s="192"/>
      <c r="E23" s="192"/>
      <c r="F23" s="193"/>
      <c r="G23" s="76">
        <f>SUM(G18:G22)</f>
        <v>369.70000000000005</v>
      </c>
    </row>
    <row r="24" spans="1:7" ht="24" customHeight="1">
      <c r="A24" s="191" t="s">
        <v>53</v>
      </c>
      <c r="B24" s="192"/>
      <c r="C24" s="192"/>
      <c r="D24" s="192"/>
      <c r="E24" s="192"/>
      <c r="F24" s="193"/>
      <c r="G24" s="76">
        <f>+G16+G23</f>
        <v>1332.8000000000002</v>
      </c>
    </row>
  </sheetData>
  <sheetProtection/>
  <mergeCells count="9">
    <mergeCell ref="A5:G5"/>
    <mergeCell ref="A6:A7"/>
    <mergeCell ref="A16:F16"/>
    <mergeCell ref="A17:G17"/>
    <mergeCell ref="A23:F23"/>
    <mergeCell ref="A24:F24"/>
    <mergeCell ref="B6:B7"/>
    <mergeCell ref="C6:C7"/>
    <mergeCell ref="D7:G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>
    <tabColor indexed="39"/>
  </sheetPr>
  <dimension ref="A2:J50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ht="18.75" customHeight="1">
      <c r="A3" s="162" t="s">
        <v>19</v>
      </c>
      <c r="B3" s="162"/>
      <c r="C3" s="162"/>
      <c r="D3" s="162"/>
      <c r="E3" s="162"/>
      <c r="F3" s="162"/>
      <c r="G3" s="162"/>
      <c r="H3" s="162"/>
    </row>
    <row r="4" ht="15" thickBot="1"/>
    <row r="5" spans="1:8" ht="30.75" customHeight="1" thickTop="1">
      <c r="A5" s="163" t="s">
        <v>17</v>
      </c>
      <c r="B5" s="164"/>
      <c r="C5" s="164"/>
      <c r="D5" s="164"/>
      <c r="E5" s="164"/>
      <c r="F5" s="164"/>
      <c r="G5" s="54" t="s">
        <v>6</v>
      </c>
      <c r="H5" s="20" t="s">
        <v>104</v>
      </c>
    </row>
    <row r="6" spans="1:10" ht="20.25" customHeight="1">
      <c r="A6" s="165" t="s">
        <v>13</v>
      </c>
      <c r="B6" s="166"/>
      <c r="C6" s="166"/>
      <c r="D6" s="166"/>
      <c r="E6" s="167" t="s">
        <v>130</v>
      </c>
      <c r="F6" s="168"/>
      <c r="G6" s="169" t="s">
        <v>28</v>
      </c>
      <c r="H6" s="170"/>
      <c r="J6" s="1" t="s">
        <v>4</v>
      </c>
    </row>
    <row r="7" spans="1:10" ht="21.75" customHeight="1">
      <c r="A7" s="140" t="s">
        <v>12</v>
      </c>
      <c r="B7" s="141"/>
      <c r="C7" s="141"/>
      <c r="D7" s="142"/>
      <c r="E7" s="143" t="s">
        <v>30</v>
      </c>
      <c r="F7" s="144"/>
      <c r="G7" s="145" t="s">
        <v>29</v>
      </c>
      <c r="H7" s="146"/>
      <c r="J7" s="1" t="s">
        <v>4</v>
      </c>
    </row>
    <row r="8" spans="1:10" ht="18.75" customHeight="1">
      <c r="A8" s="140" t="s">
        <v>11</v>
      </c>
      <c r="B8" s="141"/>
      <c r="C8" s="141"/>
      <c r="D8" s="142"/>
      <c r="E8" s="149" t="s">
        <v>118</v>
      </c>
      <c r="F8" s="150"/>
      <c r="G8" s="147"/>
      <c r="H8" s="148"/>
      <c r="I8" s="3"/>
      <c r="J8" s="1" t="s">
        <v>4</v>
      </c>
    </row>
    <row r="9" spans="1:10" ht="18" customHeight="1">
      <c r="A9" s="151" t="s">
        <v>99</v>
      </c>
      <c r="B9" s="152"/>
      <c r="C9" s="152"/>
      <c r="D9" s="152"/>
      <c r="E9" s="152"/>
      <c r="F9" s="153"/>
      <c r="G9" s="157" t="s">
        <v>100</v>
      </c>
      <c r="H9" s="158"/>
      <c r="J9" s="1" t="s">
        <v>4</v>
      </c>
    </row>
    <row r="10" spans="1:10" ht="17.25" customHeight="1">
      <c r="A10" s="154"/>
      <c r="B10" s="155"/>
      <c r="C10" s="155"/>
      <c r="D10" s="155"/>
      <c r="E10" s="155"/>
      <c r="F10" s="156"/>
      <c r="G10" s="159" t="s">
        <v>101</v>
      </c>
      <c r="H10" s="160"/>
      <c r="J10" s="1" t="s">
        <v>4</v>
      </c>
    </row>
    <row r="11" spans="1:8" ht="28.5" customHeight="1">
      <c r="A11" s="131" t="s">
        <v>31</v>
      </c>
      <c r="B11" s="132"/>
      <c r="C11" s="132"/>
      <c r="D11" s="132"/>
      <c r="E11" s="132"/>
      <c r="F11" s="132"/>
      <c r="G11" s="132"/>
      <c r="H11" s="133"/>
    </row>
    <row r="12" spans="1:10" ht="28.5" customHeight="1" thickBot="1">
      <c r="A12" s="43" t="s">
        <v>2</v>
      </c>
      <c r="B12" s="44" t="s">
        <v>3</v>
      </c>
      <c r="C12" s="45" t="s">
        <v>0</v>
      </c>
      <c r="D12" s="134" t="s">
        <v>1</v>
      </c>
      <c r="E12" s="135"/>
      <c r="F12" s="136"/>
      <c r="G12" s="46" t="s">
        <v>21</v>
      </c>
      <c r="H12" s="47" t="s">
        <v>16</v>
      </c>
      <c r="J12" s="1" t="s">
        <v>4</v>
      </c>
    </row>
    <row r="13" spans="1:8" ht="51" customHeight="1">
      <c r="A13" s="53">
        <v>1</v>
      </c>
      <c r="B13" s="50" t="s">
        <v>32</v>
      </c>
      <c r="C13" s="48" t="s">
        <v>20</v>
      </c>
      <c r="D13" s="137" t="s">
        <v>33</v>
      </c>
      <c r="E13" s="138"/>
      <c r="F13" s="139"/>
      <c r="G13" s="79">
        <v>126</v>
      </c>
      <c r="H13" s="55">
        <f>+A13*G13</f>
        <v>126</v>
      </c>
    </row>
    <row r="14" spans="1:8" ht="13.5" customHeight="1">
      <c r="A14" s="49"/>
      <c r="B14" s="50"/>
      <c r="C14" s="48"/>
      <c r="D14" s="171" t="s">
        <v>14</v>
      </c>
      <c r="E14" s="172"/>
      <c r="F14" s="173"/>
      <c r="G14" s="52" t="s">
        <v>22</v>
      </c>
      <c r="H14" s="51"/>
    </row>
    <row r="15" spans="1:8" ht="51.75" customHeight="1">
      <c r="A15" s="49"/>
      <c r="B15" s="50"/>
      <c r="C15" s="48"/>
      <c r="D15" s="130" t="s">
        <v>126</v>
      </c>
      <c r="E15" s="109"/>
      <c r="F15" s="110"/>
      <c r="G15" s="52"/>
      <c r="H15" s="51"/>
    </row>
    <row r="16" spans="1:8" ht="79.5" customHeight="1">
      <c r="A16" s="38"/>
      <c r="B16" s="37"/>
      <c r="C16" s="37"/>
      <c r="D16" s="130" t="s">
        <v>34</v>
      </c>
      <c r="E16" s="109"/>
      <c r="F16" s="110"/>
      <c r="G16" s="42"/>
      <c r="H16" s="41"/>
    </row>
    <row r="17" spans="1:8" ht="62.25" customHeight="1">
      <c r="A17" s="38"/>
      <c r="B17" s="37"/>
      <c r="C17" s="37"/>
      <c r="D17" s="108" t="s">
        <v>35</v>
      </c>
      <c r="E17" s="109"/>
      <c r="F17" s="110"/>
      <c r="G17" s="42"/>
      <c r="H17" s="41"/>
    </row>
    <row r="18" spans="1:8" ht="21.75" customHeight="1">
      <c r="A18" s="39"/>
      <c r="B18" s="37"/>
      <c r="C18" s="37"/>
      <c r="D18" s="130" t="s">
        <v>36</v>
      </c>
      <c r="E18" s="109"/>
      <c r="F18" s="110"/>
      <c r="G18" s="42"/>
      <c r="H18" s="41"/>
    </row>
    <row r="19" spans="1:8" ht="33.75" customHeight="1">
      <c r="A19" s="39"/>
      <c r="B19" s="37"/>
      <c r="C19" s="37"/>
      <c r="D19" s="108" t="s">
        <v>25</v>
      </c>
      <c r="E19" s="109"/>
      <c r="F19" s="110"/>
      <c r="G19" s="42"/>
      <c r="H19" s="41"/>
    </row>
    <row r="20" spans="1:8" ht="48.75" customHeight="1">
      <c r="A20" s="40"/>
      <c r="B20" s="37"/>
      <c r="C20" s="37"/>
      <c r="D20" s="130" t="s">
        <v>26</v>
      </c>
      <c r="E20" s="109"/>
      <c r="F20" s="110"/>
      <c r="G20" s="42"/>
      <c r="H20" s="41"/>
    </row>
    <row r="21" spans="1:8" ht="12.75" customHeight="1">
      <c r="A21" s="38"/>
      <c r="B21" s="37"/>
      <c r="C21" s="37"/>
      <c r="D21" s="124"/>
      <c r="E21" s="125"/>
      <c r="F21" s="126"/>
      <c r="G21" s="42"/>
      <c r="H21" s="41"/>
    </row>
    <row r="22" spans="1:8" ht="12.75" customHeight="1">
      <c r="A22" s="38"/>
      <c r="B22" s="37"/>
      <c r="C22" s="37"/>
      <c r="D22" s="124"/>
      <c r="E22" s="125"/>
      <c r="F22" s="126"/>
      <c r="G22" s="42"/>
      <c r="H22" s="41"/>
    </row>
    <row r="23" spans="1:8" ht="12.75" customHeight="1">
      <c r="A23" s="38"/>
      <c r="B23" s="37"/>
      <c r="C23" s="37"/>
      <c r="D23" s="124"/>
      <c r="E23" s="125"/>
      <c r="F23" s="126"/>
      <c r="G23" s="42"/>
      <c r="H23" s="41"/>
    </row>
    <row r="24" spans="1:8" ht="12.75" customHeight="1">
      <c r="A24" s="38"/>
      <c r="B24" s="37"/>
      <c r="C24" s="37"/>
      <c r="D24" s="124"/>
      <c r="E24" s="125"/>
      <c r="F24" s="126"/>
      <c r="G24" s="42"/>
      <c r="H24" s="41"/>
    </row>
    <row r="25" spans="1:8" ht="12.75" customHeight="1">
      <c r="A25" s="38"/>
      <c r="B25" s="37"/>
      <c r="C25" s="37"/>
      <c r="D25" s="63"/>
      <c r="E25" s="64"/>
      <c r="F25" s="65"/>
      <c r="G25" s="42"/>
      <c r="H25" s="41"/>
    </row>
    <row r="26" spans="1:8" ht="12.75" customHeight="1">
      <c r="A26" s="38"/>
      <c r="B26" s="37"/>
      <c r="C26" s="37"/>
      <c r="D26" s="124"/>
      <c r="E26" s="125"/>
      <c r="F26" s="126"/>
      <c r="G26" s="42"/>
      <c r="H26" s="41"/>
    </row>
    <row r="27" spans="1:8" ht="12.75" customHeight="1">
      <c r="A27" s="38"/>
      <c r="B27" s="37"/>
      <c r="C27" s="37"/>
      <c r="D27" s="124"/>
      <c r="E27" s="125"/>
      <c r="F27" s="126"/>
      <c r="G27" s="42"/>
      <c r="H27" s="41"/>
    </row>
    <row r="28" spans="1:8" ht="12.75" customHeight="1">
      <c r="A28" s="34"/>
      <c r="B28" s="35"/>
      <c r="C28" s="35"/>
      <c r="D28" s="127"/>
      <c r="E28" s="128"/>
      <c r="F28" s="129"/>
      <c r="G28" s="36"/>
      <c r="H28" s="23"/>
    </row>
    <row r="29" spans="1:8" ht="12.75" customHeight="1">
      <c r="A29" s="34"/>
      <c r="B29" s="35"/>
      <c r="C29" s="35"/>
      <c r="D29" s="60"/>
      <c r="E29" s="61"/>
      <c r="F29" s="62"/>
      <c r="G29" s="36"/>
      <c r="H29" s="23"/>
    </row>
    <row r="30" spans="1:8" ht="11.25" customHeight="1">
      <c r="A30" s="34"/>
      <c r="B30" s="35"/>
      <c r="C30" s="35"/>
      <c r="D30" s="60"/>
      <c r="E30" s="61"/>
      <c r="F30" s="62"/>
      <c r="G30" s="36"/>
      <c r="H30" s="23"/>
    </row>
    <row r="31" spans="1:8" ht="12.75" customHeight="1">
      <c r="A31" s="22"/>
      <c r="B31" s="9"/>
      <c r="C31" s="9"/>
      <c r="D31" s="111"/>
      <c r="E31" s="112"/>
      <c r="F31" s="113"/>
      <c r="G31" s="18"/>
      <c r="H31" s="23"/>
    </row>
    <row r="32" spans="1:10" ht="12.75" customHeight="1" thickBot="1">
      <c r="A32" s="24"/>
      <c r="B32" s="10"/>
      <c r="C32" s="10"/>
      <c r="D32" s="114"/>
      <c r="E32" s="112"/>
      <c r="F32" s="112"/>
      <c r="G32" s="18"/>
      <c r="H32" s="21"/>
      <c r="J32" s="1" t="s">
        <v>4</v>
      </c>
    </row>
    <row r="33" spans="1:8" ht="24" customHeight="1" thickBot="1">
      <c r="A33" s="25" t="s">
        <v>5</v>
      </c>
      <c r="B33" s="115" t="str">
        <f>CONCATENATE("****",UPPER(l_letras(H33)),"****")</f>
        <v>****CIENTO VEINTE Y SEIS 00/100 DOLARES****</v>
      </c>
      <c r="C33" s="116"/>
      <c r="D33" s="116"/>
      <c r="E33" s="116"/>
      <c r="F33" s="116"/>
      <c r="G33" s="117"/>
      <c r="H33" s="56">
        <f>SUM(H13:H32)</f>
        <v>126</v>
      </c>
    </row>
    <row r="34" spans="1:8" ht="12.75" customHeight="1">
      <c r="A34" s="118" t="s">
        <v>15</v>
      </c>
      <c r="B34" s="119"/>
      <c r="C34" s="119"/>
      <c r="D34" s="119"/>
      <c r="E34" s="119"/>
      <c r="F34" s="119"/>
      <c r="G34" s="119"/>
      <c r="H34" s="120"/>
    </row>
    <row r="35" spans="1:8" ht="12" customHeight="1" thickBot="1">
      <c r="A35" s="121"/>
      <c r="B35" s="122"/>
      <c r="C35" s="122"/>
      <c r="D35" s="122"/>
      <c r="E35" s="122"/>
      <c r="F35" s="122"/>
      <c r="G35" s="122"/>
      <c r="H35" s="123"/>
    </row>
    <row r="36" spans="1:8" ht="14.25">
      <c r="A36" s="26"/>
      <c r="B36" s="14"/>
      <c r="C36" s="14"/>
      <c r="D36" s="15"/>
      <c r="E36" s="16"/>
      <c r="F36" s="12"/>
      <c r="G36" s="13"/>
      <c r="H36" s="27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6.5" customHeight="1">
      <c r="A38" s="28"/>
      <c r="B38" s="3"/>
      <c r="C38" s="3"/>
      <c r="D38" s="4"/>
      <c r="E38" s="17"/>
      <c r="F38" s="11"/>
      <c r="G38" s="8"/>
      <c r="H38" s="29"/>
    </row>
    <row r="39" spans="1:8" ht="17.25" customHeight="1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20.25" customHeight="1">
      <c r="A41" s="98" t="s">
        <v>23</v>
      </c>
      <c r="B41" s="99"/>
      <c r="C41" s="99"/>
      <c r="D41" s="99"/>
      <c r="E41" s="100"/>
      <c r="F41" s="101" t="str">
        <f>+A9</f>
        <v>DPG, S.A. DE C.V.</v>
      </c>
      <c r="G41" s="102"/>
      <c r="H41" s="103"/>
      <c r="I41" s="3"/>
    </row>
    <row r="42" spans="1:9" ht="15.75" customHeight="1">
      <c r="A42" s="104" t="s">
        <v>24</v>
      </c>
      <c r="B42" s="105"/>
      <c r="C42" s="105"/>
      <c r="D42" s="105"/>
      <c r="E42" s="106"/>
      <c r="F42" s="107" t="s">
        <v>7</v>
      </c>
      <c r="G42" s="102"/>
      <c r="H42" s="103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96"/>
      <c r="B44" s="97"/>
      <c r="C44" s="97"/>
      <c r="D44" s="97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0">
    <mergeCell ref="A2:H2"/>
    <mergeCell ref="A3:H3"/>
    <mergeCell ref="A5:F5"/>
    <mergeCell ref="A6:D6"/>
    <mergeCell ref="E6:F6"/>
    <mergeCell ref="G6:H6"/>
    <mergeCell ref="A7:D7"/>
    <mergeCell ref="E7:F7"/>
    <mergeCell ref="G7:H8"/>
    <mergeCell ref="A8:D8"/>
    <mergeCell ref="E8:F8"/>
    <mergeCell ref="A9:F10"/>
    <mergeCell ref="G9:H9"/>
    <mergeCell ref="G10:H10"/>
    <mergeCell ref="D23:F23"/>
    <mergeCell ref="A11:H11"/>
    <mergeCell ref="D12:F12"/>
    <mergeCell ref="D13:F13"/>
    <mergeCell ref="D14:F14"/>
    <mergeCell ref="D16:F16"/>
    <mergeCell ref="D17:F17"/>
    <mergeCell ref="D15:F15"/>
    <mergeCell ref="A44:D44"/>
    <mergeCell ref="D32:F32"/>
    <mergeCell ref="B33:G33"/>
    <mergeCell ref="A34:H35"/>
    <mergeCell ref="A41:E41"/>
    <mergeCell ref="D18:F18"/>
    <mergeCell ref="D19:F19"/>
    <mergeCell ref="D20:F20"/>
    <mergeCell ref="D21:F21"/>
    <mergeCell ref="D22:F22"/>
    <mergeCell ref="F41:H41"/>
    <mergeCell ref="A42:E42"/>
    <mergeCell ref="F42:H42"/>
    <mergeCell ref="D24:F24"/>
    <mergeCell ref="D26:F26"/>
    <mergeCell ref="D27:F27"/>
    <mergeCell ref="D28:F28"/>
    <mergeCell ref="D31:F31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2018-08-15T16:34:59Z</cp:lastPrinted>
  <dcterms:created xsi:type="dcterms:W3CDTF">2008-01-11T19:40:26Z</dcterms:created>
  <dcterms:modified xsi:type="dcterms:W3CDTF">2019-01-18T21:12:20Z</dcterms:modified>
  <cp:category/>
  <cp:version/>
  <cp:contentType/>
  <cp:contentStatus/>
</cp:coreProperties>
</file>